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15600" windowHeight="9972"/>
  </bookViews>
  <sheets>
    <sheet name="II TRIMESTRE" sheetId="1" r:id="rId1"/>
  </sheets>
  <calcPr calcId="145621"/>
</workbook>
</file>

<file path=xl/calcChain.xml><?xml version="1.0" encoding="utf-8"?>
<calcChain xmlns="http://schemas.openxmlformats.org/spreadsheetml/2006/main">
  <c r="E48" i="1" l="1"/>
  <c r="F48" i="1"/>
  <c r="E57" i="1"/>
  <c r="F57" i="1" s="1"/>
  <c r="E56" i="1"/>
  <c r="F56" i="1" s="1"/>
  <c r="E47" i="1"/>
  <c r="F47" i="1" s="1"/>
  <c r="E46" i="1"/>
  <c r="F46" i="1" s="1"/>
  <c r="E45" i="1"/>
  <c r="F45" i="1" s="1"/>
  <c r="E49" i="1"/>
  <c r="F49" i="1" s="1"/>
  <c r="E50" i="1"/>
  <c r="F50" i="1"/>
  <c r="E51" i="1"/>
  <c r="F51" i="1"/>
  <c r="E52" i="1"/>
  <c r="F52" i="1"/>
  <c r="E44" i="1"/>
  <c r="F44" i="1" s="1"/>
  <c r="E19" i="1" l="1"/>
  <c r="F19" i="1" s="1"/>
  <c r="E18" i="1"/>
  <c r="F18" i="1" s="1"/>
  <c r="E32" i="1"/>
  <c r="F32" i="1" s="1"/>
  <c r="E31" i="1"/>
  <c r="F31" i="1" s="1"/>
  <c r="E12" i="1"/>
  <c r="F12" i="1" s="1"/>
  <c r="E17" i="1"/>
  <c r="F17" i="1" s="1"/>
  <c r="E8" i="1"/>
  <c r="F8" i="1" s="1"/>
  <c r="E36" i="1"/>
  <c r="F36" i="1" s="1"/>
  <c r="E16" i="1"/>
  <c r="F16" i="1" s="1"/>
  <c r="E34" i="1"/>
  <c r="F34" i="1" s="1"/>
  <c r="E30" i="1"/>
  <c r="F30" i="1" s="1"/>
  <c r="E25" i="1"/>
  <c r="F25" i="1" s="1"/>
  <c r="E24" i="1"/>
  <c r="F24" i="1" s="1"/>
  <c r="E23" i="1"/>
  <c r="F23" i="1" s="1"/>
  <c r="E13" i="1"/>
  <c r="F13" i="1" s="1"/>
  <c r="E7" i="1"/>
  <c r="F7" i="1" s="1"/>
  <c r="E9" i="1"/>
  <c r="F9" i="1"/>
  <c r="E10" i="1"/>
  <c r="F10" i="1" s="1"/>
  <c r="E11" i="1"/>
  <c r="F11" i="1"/>
  <c r="E6" i="1"/>
  <c r="F6" i="1" s="1"/>
  <c r="E5" i="1"/>
  <c r="F5" i="1" s="1"/>
  <c r="E43" i="1" l="1"/>
  <c r="F43" i="1" s="1"/>
  <c r="E26" i="1"/>
  <c r="F26" i="1" s="1"/>
  <c r="E35" i="1"/>
  <c r="F35" i="1" s="1"/>
  <c r="E22" i="1"/>
  <c r="F22" i="1" s="1"/>
  <c r="E38" i="1"/>
  <c r="F38" i="1" s="1"/>
  <c r="E41" i="1"/>
  <c r="F41" i="1" s="1"/>
  <c r="E37" i="1"/>
  <c r="F37" i="1" s="1"/>
  <c r="E33" i="1"/>
  <c r="F33" i="1" s="1"/>
  <c r="E15" i="1"/>
  <c r="F15" i="1" s="1"/>
  <c r="E20" i="1" l="1"/>
  <c r="F20" i="1" s="1"/>
  <c r="E14" i="1"/>
  <c r="F14" i="1" s="1"/>
  <c r="E39" i="1"/>
  <c r="F39" i="1" s="1"/>
  <c r="E28" i="1"/>
  <c r="F28" i="1" s="1"/>
  <c r="E40" i="1"/>
  <c r="F40" i="1" s="1"/>
  <c r="E29" i="1"/>
  <c r="F29" i="1" s="1"/>
  <c r="E27" i="1"/>
  <c r="F27" i="1" s="1"/>
  <c r="E21" i="1"/>
  <c r="F21" i="1" s="1"/>
  <c r="E54" i="1" l="1"/>
  <c r="F54" i="1" s="1"/>
  <c r="B61" i="1" l="1"/>
  <c r="E60" i="1"/>
  <c r="F60" i="1" s="1"/>
  <c r="E59" i="1"/>
  <c r="F59" i="1" s="1"/>
  <c r="E58" i="1"/>
  <c r="F58" i="1" s="1"/>
  <c r="E55" i="1"/>
  <c r="F55" i="1" s="1"/>
  <c r="E53" i="1"/>
  <c r="F53" i="1" s="1"/>
  <c r="E4" i="1"/>
  <c r="F4" i="1" s="1"/>
  <c r="E42" i="1"/>
  <c r="F42" i="1" s="1"/>
  <c r="F61" i="1" l="1"/>
  <c r="D64" i="1" s="1"/>
</calcChain>
</file>

<file path=xl/sharedStrings.xml><?xml version="1.0" encoding="utf-8"?>
<sst xmlns="http://schemas.openxmlformats.org/spreadsheetml/2006/main" count="65" uniqueCount="63">
  <si>
    <t>TOTALE</t>
  </si>
  <si>
    <t>Dati fattura</t>
  </si>
  <si>
    <t>numero</t>
  </si>
  <si>
    <t>giorni effettivi</t>
  </si>
  <si>
    <t>(IVA esclusa)</t>
  </si>
  <si>
    <t>importo dovuto</t>
  </si>
  <si>
    <t>(imponibile)</t>
  </si>
  <si>
    <t>INDICATORE DI TEMPESTIVITA' DEI PAGAMENTI:</t>
  </si>
  <si>
    <t>data scadenza</t>
  </si>
  <si>
    <t>data pagamento</t>
  </si>
  <si>
    <t>parametri</t>
  </si>
  <si>
    <t>1/PA</t>
  </si>
  <si>
    <t>FATTPA 1_18</t>
  </si>
  <si>
    <t>466/F</t>
  </si>
  <si>
    <t>180781/E</t>
  </si>
  <si>
    <t>681/F</t>
  </si>
  <si>
    <t>20184E14279</t>
  </si>
  <si>
    <t>FATTPA 2_18</t>
  </si>
  <si>
    <t>8718163052</t>
  </si>
  <si>
    <t>8718163053</t>
  </si>
  <si>
    <t>8718163054</t>
  </si>
  <si>
    <t>8718163055</t>
  </si>
  <si>
    <t>18009</t>
  </si>
  <si>
    <t>933/F</t>
  </si>
  <si>
    <t>PA/0000041/18</t>
  </si>
  <si>
    <t>22</t>
  </si>
  <si>
    <t>04E-18</t>
  </si>
  <si>
    <t>E-38</t>
  </si>
  <si>
    <t>FATTPA 24_18</t>
  </si>
  <si>
    <t>V2B-2018000004</t>
  </si>
  <si>
    <t>39</t>
  </si>
  <si>
    <t>72-2018 FEPA</t>
  </si>
  <si>
    <t>12E-18</t>
  </si>
  <si>
    <t>FATTPA 39_18</t>
  </si>
  <si>
    <t>FEL18-00102</t>
  </si>
  <si>
    <t>2018002286</t>
  </si>
  <si>
    <t>0000002</t>
  </si>
  <si>
    <t>13E-18</t>
  </si>
  <si>
    <t>14E-18</t>
  </si>
  <si>
    <t>15E-18</t>
  </si>
  <si>
    <t>16E-18</t>
  </si>
  <si>
    <t>4E-18</t>
  </si>
  <si>
    <t>PA03</t>
  </si>
  <si>
    <t>32/D</t>
  </si>
  <si>
    <t>03/E</t>
  </si>
  <si>
    <t>1/E</t>
  </si>
  <si>
    <t>000003-2018-PA</t>
  </si>
  <si>
    <t>2/PA</t>
  </si>
  <si>
    <t>11/18E</t>
  </si>
  <si>
    <t>PA0000008</t>
  </si>
  <si>
    <t>4/167/18</t>
  </si>
  <si>
    <t>8718218946</t>
  </si>
  <si>
    <t>0000007</t>
  </si>
  <si>
    <t xml:space="preserve">V2A-2018000094 </t>
  </si>
  <si>
    <t>PA/0000093/18</t>
  </si>
  <si>
    <t>000023-0CPA</t>
  </si>
  <si>
    <t>01E/2018</t>
  </si>
  <si>
    <t>30/PA</t>
  </si>
  <si>
    <t>50/D</t>
  </si>
  <si>
    <t>37/D</t>
  </si>
  <si>
    <t>234/01</t>
  </si>
  <si>
    <t>4/F</t>
  </si>
  <si>
    <t>13/18PA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</si>
</sst>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Font="1" applyFill="1" applyAlignment="1">
      <alignment vertical="center"/>
    </xf>
    <xf numFmtId="43" fontId="0" fillId="0" borderId="11" xfId="1" applyFont="1" applyFill="1" applyBorder="1" applyAlignment="1">
      <alignment vertical="center"/>
    </xf>
    <xf numFmtId="14" fontId="0" fillId="0" borderId="11" xfId="0" applyNumberFormat="1" applyFont="1" applyFill="1" applyBorder="1" applyAlignment="1">
      <alignment horizontal="center" vertical="center"/>
    </xf>
    <xf numFmtId="43" fontId="0" fillId="0" borderId="5" xfId="1" applyFont="1" applyFill="1" applyBorder="1" applyAlignment="1">
      <alignment vertical="center"/>
    </xf>
    <xf numFmtId="14" fontId="0" fillId="0" borderId="5" xfId="0" applyNumberFormat="1" applyFont="1" applyFill="1" applyBorder="1" applyAlignment="1">
      <alignment horizontal="center" vertical="center"/>
    </xf>
    <xf numFmtId="43" fontId="0" fillId="0" borderId="17" xfId="1" applyFont="1" applyFill="1" applyBorder="1" applyAlignment="1">
      <alignment vertical="center"/>
    </xf>
    <xf numFmtId="14" fontId="0" fillId="0" borderId="17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43" fontId="2" fillId="2" borderId="14" xfId="1" applyFont="1" applyFill="1" applyBorder="1" applyAlignment="1">
      <alignment vertical="center"/>
    </xf>
    <xf numFmtId="14" fontId="2" fillId="2" borderId="14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164" fontId="2" fillId="2" borderId="15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20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0" fontId="4" fillId="2" borderId="17" xfId="0" applyFont="1" applyFill="1" applyBorder="1" applyAlignment="1">
      <alignment horizontal="center" wrapText="1"/>
    </xf>
    <xf numFmtId="0" fontId="5" fillId="2" borderId="22" xfId="0" applyFont="1" applyFill="1" applyBorder="1" applyAlignment="1">
      <alignment horizontal="center" vertical="top" wrapText="1"/>
    </xf>
    <xf numFmtId="49" fontId="0" fillId="0" borderId="16" xfId="0" applyNumberFormat="1" applyFont="1" applyFill="1" applyBorder="1" applyAlignment="1">
      <alignment vertical="center"/>
    </xf>
    <xf numFmtId="0" fontId="0" fillId="3" borderId="11" xfId="0" applyFont="1" applyFill="1" applyBorder="1" applyAlignment="1">
      <alignment horizontal="center" vertical="center"/>
    </xf>
    <xf numFmtId="164" fontId="0" fillId="3" borderId="12" xfId="0" applyNumberFormat="1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164" fontId="0" fillId="3" borderId="6" xfId="0" applyNumberFormat="1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164" fontId="0" fillId="3" borderId="18" xfId="0" applyNumberFormat="1" applyFont="1" applyFill="1" applyBorder="1" applyAlignment="1">
      <alignment horizontal="center" vertical="center"/>
    </xf>
    <xf numFmtId="4" fontId="6" fillId="3" borderId="26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right" vertical="center"/>
    </xf>
    <xf numFmtId="49" fontId="7" fillId="0" borderId="4" xfId="0" applyNumberFormat="1" applyFont="1" applyFill="1" applyBorder="1" applyAlignment="1">
      <alignment horizontal="right" vertical="center"/>
    </xf>
    <xf numFmtId="0" fontId="0" fillId="0" borderId="27" xfId="0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43" fontId="7" fillId="0" borderId="5" xfId="1" applyFont="1" applyFill="1" applyBorder="1" applyAlignment="1">
      <alignment vertical="center"/>
    </xf>
    <xf numFmtId="14" fontId="7" fillId="0" borderId="5" xfId="0" applyNumberFormat="1" applyFont="1" applyFill="1" applyBorder="1" applyAlignment="1">
      <alignment horizontal="center" vertical="center"/>
    </xf>
    <xf numFmtId="49" fontId="7" fillId="0" borderId="10" xfId="0" applyNumberFormat="1" applyFont="1" applyFill="1" applyBorder="1" applyAlignment="1">
      <alignment horizontal="right" vertical="center"/>
    </xf>
    <xf numFmtId="43" fontId="7" fillId="0" borderId="11" xfId="1" applyFont="1" applyFill="1" applyBorder="1" applyAlignment="1">
      <alignment vertical="center"/>
    </xf>
    <xf numFmtId="14" fontId="7" fillId="0" borderId="1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right" vertical="center"/>
    </xf>
    <xf numFmtId="0" fontId="6" fillId="0" borderId="25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abSelected="1" topLeftCell="A37" zoomScaleNormal="100" workbookViewId="0">
      <selection activeCell="D49" sqref="D49"/>
    </sheetView>
  </sheetViews>
  <sheetFormatPr defaultColWidth="9.109375" defaultRowHeight="14.4" x14ac:dyDescent="0.3"/>
  <cols>
    <col min="1" max="1" width="17.6640625" style="1" customWidth="1"/>
    <col min="2" max="4" width="15.6640625" style="1" customWidth="1"/>
    <col min="5" max="5" width="11.5546875" style="1" customWidth="1"/>
    <col min="6" max="6" width="13" style="1" customWidth="1"/>
    <col min="7" max="7" width="9.109375" style="1"/>
    <col min="8" max="8" width="12.44140625" style="1" customWidth="1"/>
    <col min="9" max="16384" width="9.109375" style="1"/>
  </cols>
  <sheetData>
    <row r="1" spans="1:6" ht="24" customHeight="1" x14ac:dyDescent="0.25">
      <c r="A1" s="42" t="s">
        <v>1</v>
      </c>
      <c r="B1" s="43"/>
      <c r="C1" s="43"/>
      <c r="D1" s="44"/>
      <c r="E1" s="14"/>
      <c r="F1" s="15"/>
    </row>
    <row r="2" spans="1:6" ht="21.75" customHeight="1" x14ac:dyDescent="0.3">
      <c r="A2" s="45" t="s">
        <v>2</v>
      </c>
      <c r="B2" s="16" t="s">
        <v>5</v>
      </c>
      <c r="C2" s="47" t="s">
        <v>8</v>
      </c>
      <c r="D2" s="16" t="s">
        <v>9</v>
      </c>
      <c r="E2" s="38" t="s">
        <v>3</v>
      </c>
      <c r="F2" s="36" t="s">
        <v>10</v>
      </c>
    </row>
    <row r="3" spans="1:6" ht="21.75" customHeight="1" x14ac:dyDescent="0.3">
      <c r="A3" s="46"/>
      <c r="B3" s="17" t="s">
        <v>4</v>
      </c>
      <c r="C3" s="48"/>
      <c r="D3" s="17" t="s">
        <v>6</v>
      </c>
      <c r="E3" s="39"/>
      <c r="F3" s="37"/>
    </row>
    <row r="4" spans="1:6" x14ac:dyDescent="0.3">
      <c r="A4" s="27" t="s">
        <v>13</v>
      </c>
      <c r="B4" s="4">
        <v>1461.6</v>
      </c>
      <c r="C4" s="5">
        <v>43220</v>
      </c>
      <c r="D4" s="5">
        <v>43202</v>
      </c>
      <c r="E4" s="21">
        <f t="shared" ref="E4:E60" si="0">IF(AND(C4&lt;&gt;"",D4&lt;&gt;""),D4-C4,"")</f>
        <v>-18</v>
      </c>
      <c r="F4" s="22">
        <f t="shared" ref="F4:F60" si="1">IF(AND(E4&lt;&gt;"",B4&lt;&gt;""),E4*B4,"")</f>
        <v>-26308.799999999999</v>
      </c>
    </row>
    <row r="5" spans="1:6" x14ac:dyDescent="0.3">
      <c r="A5" s="27" t="s">
        <v>24</v>
      </c>
      <c r="B5" s="4">
        <v>499.91</v>
      </c>
      <c r="C5" s="5">
        <v>43220</v>
      </c>
      <c r="D5" s="5">
        <v>43202</v>
      </c>
      <c r="E5" s="21">
        <f t="shared" ref="E5" si="2">IF(AND(C5&lt;&gt;"",D5&lt;&gt;""),D5-C5,"")</f>
        <v>-18</v>
      </c>
      <c r="F5" s="22">
        <f t="shared" ref="F5" si="3">IF(AND(E5&lt;&gt;"",B5&lt;&gt;""),E5*B5,"")</f>
        <v>-8998.380000000001</v>
      </c>
    </row>
    <row r="6" spans="1:6" x14ac:dyDescent="0.3">
      <c r="A6" s="27" t="s">
        <v>25</v>
      </c>
      <c r="B6" s="4">
        <v>2222.73</v>
      </c>
      <c r="C6" s="5">
        <v>43229</v>
      </c>
      <c r="D6" s="5">
        <v>43202</v>
      </c>
      <c r="E6" s="21">
        <f t="shared" ref="E6" si="4">IF(AND(C6&lt;&gt;"",D6&lt;&gt;""),D6-C6,"")</f>
        <v>-27</v>
      </c>
      <c r="F6" s="22">
        <f t="shared" ref="F6" si="5">IF(AND(E6&lt;&gt;"",B6&lt;&gt;""),E6*B6,"")</f>
        <v>-60013.71</v>
      </c>
    </row>
    <row r="7" spans="1:6" x14ac:dyDescent="0.3">
      <c r="A7" s="27" t="s">
        <v>26</v>
      </c>
      <c r="B7" s="4">
        <v>260</v>
      </c>
      <c r="C7" s="5">
        <v>43232</v>
      </c>
      <c r="D7" s="5">
        <v>43202</v>
      </c>
      <c r="E7" s="21">
        <f t="shared" ref="E7:E13" si="6">IF(AND(C7&lt;&gt;"",D7&lt;&gt;""),D7-C7,"")</f>
        <v>-30</v>
      </c>
      <c r="F7" s="22">
        <f t="shared" ref="F7:F13" si="7">IF(AND(E7&lt;&gt;"",B7&lt;&gt;""),E7*B7,"")</f>
        <v>-7800</v>
      </c>
    </row>
    <row r="8" spans="1:6" x14ac:dyDescent="0.3">
      <c r="A8" s="27" t="s">
        <v>17</v>
      </c>
      <c r="B8" s="4">
        <v>4182.5</v>
      </c>
      <c r="C8" s="5">
        <v>43229</v>
      </c>
      <c r="D8" s="5">
        <v>43202</v>
      </c>
      <c r="E8" s="21">
        <f t="shared" si="6"/>
        <v>-27</v>
      </c>
      <c r="F8" s="22">
        <f t="shared" si="7"/>
        <v>-112927.5</v>
      </c>
    </row>
    <row r="9" spans="1:6" x14ac:dyDescent="0.3">
      <c r="A9" s="27" t="s">
        <v>27</v>
      </c>
      <c r="B9" s="4">
        <v>91</v>
      </c>
      <c r="C9" s="5">
        <v>43251</v>
      </c>
      <c r="D9" s="5">
        <v>43216</v>
      </c>
      <c r="E9" s="21">
        <f t="shared" si="6"/>
        <v>-35</v>
      </c>
      <c r="F9" s="22">
        <f t="shared" si="7"/>
        <v>-3185</v>
      </c>
    </row>
    <row r="10" spans="1:6" x14ac:dyDescent="0.3">
      <c r="A10" s="27" t="s">
        <v>28</v>
      </c>
      <c r="B10" s="4">
        <v>363.64</v>
      </c>
      <c r="C10" s="5">
        <v>43237</v>
      </c>
      <c r="D10" s="5">
        <v>43216</v>
      </c>
      <c r="E10" s="21">
        <f t="shared" si="6"/>
        <v>-21</v>
      </c>
      <c r="F10" s="22">
        <f t="shared" si="7"/>
        <v>-7636.44</v>
      </c>
    </row>
    <row r="11" spans="1:6" x14ac:dyDescent="0.3">
      <c r="A11" s="27" t="s">
        <v>29</v>
      </c>
      <c r="B11" s="4">
        <v>260</v>
      </c>
      <c r="C11" s="5">
        <v>43239</v>
      </c>
      <c r="D11" s="5">
        <v>43216</v>
      </c>
      <c r="E11" s="21">
        <f t="shared" si="6"/>
        <v>-23</v>
      </c>
      <c r="F11" s="22">
        <f t="shared" si="7"/>
        <v>-5980</v>
      </c>
    </row>
    <row r="12" spans="1:6" x14ac:dyDescent="0.3">
      <c r="A12" s="27" t="s">
        <v>44</v>
      </c>
      <c r="B12" s="4">
        <v>420</v>
      </c>
      <c r="C12" s="5">
        <v>43239</v>
      </c>
      <c r="D12" s="5">
        <v>43216</v>
      </c>
      <c r="E12" s="21">
        <f t="shared" si="6"/>
        <v>-23</v>
      </c>
      <c r="F12" s="22">
        <f t="shared" si="7"/>
        <v>-9660</v>
      </c>
    </row>
    <row r="13" spans="1:6" x14ac:dyDescent="0.3">
      <c r="A13" s="27" t="s">
        <v>30</v>
      </c>
      <c r="B13" s="4">
        <v>3319.09</v>
      </c>
      <c r="C13" s="5">
        <v>43253</v>
      </c>
      <c r="D13" s="5">
        <v>43223</v>
      </c>
      <c r="E13" s="21">
        <f t="shared" si="6"/>
        <v>-30</v>
      </c>
      <c r="F13" s="22">
        <f t="shared" si="7"/>
        <v>-99572.700000000012</v>
      </c>
    </row>
    <row r="14" spans="1:6" x14ac:dyDescent="0.3">
      <c r="A14" s="27" t="s">
        <v>14</v>
      </c>
      <c r="B14" s="4">
        <v>625</v>
      </c>
      <c r="C14" s="5">
        <v>43246</v>
      </c>
      <c r="D14" s="5">
        <v>43229</v>
      </c>
      <c r="E14" s="21">
        <f t="shared" ref="E14" si="8">IF(AND(C14&lt;&gt;"",D14&lt;&gt;""),D14-C14,"")</f>
        <v>-17</v>
      </c>
      <c r="F14" s="22">
        <f t="shared" ref="F14" si="9">IF(AND(E14&lt;&gt;"",B14&lt;&gt;""),E14*B14,"")</f>
        <v>-10625</v>
      </c>
    </row>
    <row r="15" spans="1:6" x14ac:dyDescent="0.3">
      <c r="A15" s="27" t="s">
        <v>15</v>
      </c>
      <c r="B15" s="4">
        <v>1461.6</v>
      </c>
      <c r="C15" s="5">
        <v>43251</v>
      </c>
      <c r="D15" s="5">
        <v>43229</v>
      </c>
      <c r="E15" s="21">
        <f t="shared" ref="E15:E19" si="10">IF(AND(C15&lt;&gt;"",D15&lt;&gt;""),D15-C15,"")</f>
        <v>-22</v>
      </c>
      <c r="F15" s="22">
        <f t="shared" ref="F15:F19" si="11">IF(AND(E15&lt;&gt;"",B15&lt;&gt;""),E15*B15,"")</f>
        <v>-32155.199999999997</v>
      </c>
    </row>
    <row r="16" spans="1:6" x14ac:dyDescent="0.3">
      <c r="A16" s="27" t="s">
        <v>41</v>
      </c>
      <c r="B16" s="4">
        <v>1218</v>
      </c>
      <c r="C16" s="5">
        <v>43259</v>
      </c>
      <c r="D16" s="5">
        <v>43229</v>
      </c>
      <c r="E16" s="21">
        <f t="shared" si="10"/>
        <v>-30</v>
      </c>
      <c r="F16" s="22">
        <f t="shared" si="11"/>
        <v>-36540</v>
      </c>
    </row>
    <row r="17" spans="1:8" x14ac:dyDescent="0.3">
      <c r="A17" s="27" t="s">
        <v>43</v>
      </c>
      <c r="B17" s="4">
        <v>3471.31</v>
      </c>
      <c r="C17" s="5">
        <v>43250</v>
      </c>
      <c r="D17" s="5">
        <v>43229</v>
      </c>
      <c r="E17" s="21">
        <f t="shared" si="10"/>
        <v>-21</v>
      </c>
      <c r="F17" s="22">
        <f t="shared" si="11"/>
        <v>-72897.509999999995</v>
      </c>
    </row>
    <row r="18" spans="1:8" x14ac:dyDescent="0.3">
      <c r="A18" s="27" t="s">
        <v>47</v>
      </c>
      <c r="B18" s="4">
        <v>1220</v>
      </c>
      <c r="C18" s="5">
        <v>43254</v>
      </c>
      <c r="D18" s="5">
        <v>43229</v>
      </c>
      <c r="E18" s="21">
        <f t="shared" si="10"/>
        <v>-25</v>
      </c>
      <c r="F18" s="22">
        <f t="shared" si="11"/>
        <v>-30500</v>
      </c>
    </row>
    <row r="19" spans="1:8" x14ac:dyDescent="0.3">
      <c r="A19" s="27" t="s">
        <v>49</v>
      </c>
      <c r="B19" s="4">
        <v>120.95</v>
      </c>
      <c r="C19" s="5">
        <v>43251</v>
      </c>
      <c r="D19" s="5">
        <v>43229</v>
      </c>
      <c r="E19" s="21">
        <f t="shared" si="10"/>
        <v>-22</v>
      </c>
      <c r="F19" s="22">
        <f t="shared" si="11"/>
        <v>-2660.9</v>
      </c>
    </row>
    <row r="20" spans="1:8" x14ac:dyDescent="0.3">
      <c r="A20" s="27" t="s">
        <v>16</v>
      </c>
      <c r="B20" s="4">
        <v>160.4</v>
      </c>
      <c r="C20" s="5">
        <v>43284</v>
      </c>
      <c r="D20" s="5">
        <v>43236</v>
      </c>
      <c r="E20" s="21">
        <f t="shared" ref="E20" si="12">IF(AND(C20&lt;&gt;"",D20&lt;&gt;""),D20-C20,"")</f>
        <v>-48</v>
      </c>
      <c r="F20" s="22">
        <f t="shared" ref="F20" si="13">IF(AND(E20&lt;&gt;"",B20&lt;&gt;""),E20*B20,"")</f>
        <v>-7699.2000000000007</v>
      </c>
    </row>
    <row r="21" spans="1:8" x14ac:dyDescent="0.3">
      <c r="A21" s="27" t="s">
        <v>17</v>
      </c>
      <c r="B21" s="4">
        <v>936</v>
      </c>
      <c r="C21" s="5">
        <v>43265</v>
      </c>
      <c r="D21" s="5">
        <v>43236</v>
      </c>
      <c r="E21" s="21">
        <f t="shared" si="0"/>
        <v>-29</v>
      </c>
      <c r="F21" s="22">
        <f t="shared" si="1"/>
        <v>-27144</v>
      </c>
      <c r="G21" s="28"/>
      <c r="H21" s="29"/>
    </row>
    <row r="22" spans="1:8" x14ac:dyDescent="0.3">
      <c r="A22" s="27" t="s">
        <v>12</v>
      </c>
      <c r="B22" s="4">
        <v>1778.85</v>
      </c>
      <c r="C22" s="5">
        <v>43265</v>
      </c>
      <c r="D22" s="5">
        <v>43236</v>
      </c>
      <c r="E22" s="21">
        <f t="shared" si="0"/>
        <v>-29</v>
      </c>
      <c r="F22" s="22">
        <f t="shared" si="1"/>
        <v>-51586.649999999994</v>
      </c>
      <c r="G22" s="35"/>
      <c r="H22" s="29"/>
    </row>
    <row r="23" spans="1:8" x14ac:dyDescent="0.3">
      <c r="A23" s="27" t="s">
        <v>31</v>
      </c>
      <c r="B23" s="4">
        <v>440</v>
      </c>
      <c r="C23" s="5">
        <v>43248</v>
      </c>
      <c r="D23" s="5">
        <v>43236</v>
      </c>
      <c r="E23" s="21">
        <f t="shared" si="0"/>
        <v>-12</v>
      </c>
      <c r="F23" s="22">
        <f t="shared" si="1"/>
        <v>-5280</v>
      </c>
      <c r="G23" s="35"/>
      <c r="H23" s="29"/>
    </row>
    <row r="24" spans="1:8" x14ac:dyDescent="0.3">
      <c r="A24" s="27" t="s">
        <v>32</v>
      </c>
      <c r="B24" s="4">
        <v>330</v>
      </c>
      <c r="C24" s="5">
        <v>43269</v>
      </c>
      <c r="D24" s="5">
        <v>43243</v>
      </c>
      <c r="E24" s="21">
        <f t="shared" si="0"/>
        <v>-26</v>
      </c>
      <c r="F24" s="22">
        <f t="shared" si="1"/>
        <v>-8580</v>
      </c>
      <c r="G24" s="35"/>
      <c r="H24" s="29"/>
    </row>
    <row r="25" spans="1:8" x14ac:dyDescent="0.3">
      <c r="A25" s="27" t="s">
        <v>33</v>
      </c>
      <c r="B25" s="4">
        <v>436.36</v>
      </c>
      <c r="C25" s="5">
        <v>43259</v>
      </c>
      <c r="D25" s="5">
        <v>43243</v>
      </c>
      <c r="E25" s="21">
        <f t="shared" si="0"/>
        <v>-16</v>
      </c>
      <c r="F25" s="22">
        <f t="shared" si="1"/>
        <v>-6981.76</v>
      </c>
      <c r="G25" s="35"/>
      <c r="H25" s="29"/>
    </row>
    <row r="26" spans="1:8" x14ac:dyDescent="0.3">
      <c r="A26" s="27" t="s">
        <v>18</v>
      </c>
      <c r="B26" s="4">
        <v>29.21</v>
      </c>
      <c r="C26" s="5">
        <v>43268</v>
      </c>
      <c r="D26" s="5">
        <v>43244</v>
      </c>
      <c r="E26" s="21">
        <f t="shared" si="0"/>
        <v>-24</v>
      </c>
      <c r="F26" s="22">
        <f t="shared" si="1"/>
        <v>-701.04</v>
      </c>
      <c r="G26" s="35"/>
      <c r="H26" s="29"/>
    </row>
    <row r="27" spans="1:8" x14ac:dyDescent="0.3">
      <c r="A27" s="27" t="s">
        <v>19</v>
      </c>
      <c r="B27" s="4">
        <v>5.75</v>
      </c>
      <c r="C27" s="5">
        <v>43268</v>
      </c>
      <c r="D27" s="5">
        <v>43244</v>
      </c>
      <c r="E27" s="21">
        <f t="shared" si="0"/>
        <v>-24</v>
      </c>
      <c r="F27" s="22">
        <f t="shared" si="1"/>
        <v>-138</v>
      </c>
    </row>
    <row r="28" spans="1:8" x14ac:dyDescent="0.3">
      <c r="A28" s="27" t="s">
        <v>20</v>
      </c>
      <c r="B28" s="4">
        <v>26.85</v>
      </c>
      <c r="C28" s="5">
        <v>43268</v>
      </c>
      <c r="D28" s="5">
        <v>43244</v>
      </c>
      <c r="E28" s="21">
        <f t="shared" ref="E28" si="14">IF(AND(C28&lt;&gt;"",D28&lt;&gt;""),D28-C28,"")</f>
        <v>-24</v>
      </c>
      <c r="F28" s="22">
        <f t="shared" ref="F28" si="15">IF(AND(E28&lt;&gt;"",B28&lt;&gt;""),E28*B28,"")</f>
        <v>-644.40000000000009</v>
      </c>
    </row>
    <row r="29" spans="1:8" x14ac:dyDescent="0.3">
      <c r="A29" s="27" t="s">
        <v>21</v>
      </c>
      <c r="B29" s="4">
        <v>6.68</v>
      </c>
      <c r="C29" s="5">
        <v>43268</v>
      </c>
      <c r="D29" s="5">
        <v>43244</v>
      </c>
      <c r="E29" s="21">
        <f t="shared" ref="E29:E41" si="16">IF(AND(C29&lt;&gt;"",D29&lt;&gt;""),D29-C29,"")</f>
        <v>-24</v>
      </c>
      <c r="F29" s="22">
        <f t="shared" ref="F29:F41" si="17">IF(AND(E29&lt;&gt;"",B29&lt;&gt;""),E29*B29,"")</f>
        <v>-160.32</v>
      </c>
    </row>
    <row r="30" spans="1:8" x14ac:dyDescent="0.3">
      <c r="A30" s="27" t="s">
        <v>34</v>
      </c>
      <c r="B30" s="4">
        <v>2222.5</v>
      </c>
      <c r="C30" s="5">
        <v>43281</v>
      </c>
      <c r="D30" s="5">
        <v>43244</v>
      </c>
      <c r="E30" s="21">
        <f t="shared" si="16"/>
        <v>-37</v>
      </c>
      <c r="F30" s="22">
        <f t="shared" si="17"/>
        <v>-82232.5</v>
      </c>
    </row>
    <row r="31" spans="1:8" x14ac:dyDescent="0.3">
      <c r="A31" s="27" t="s">
        <v>11</v>
      </c>
      <c r="B31" s="4">
        <v>70</v>
      </c>
      <c r="C31" s="5">
        <v>43274</v>
      </c>
      <c r="D31" s="5">
        <v>43244</v>
      </c>
      <c r="E31" s="21">
        <f t="shared" si="16"/>
        <v>-30</v>
      </c>
      <c r="F31" s="22">
        <f t="shared" si="17"/>
        <v>-2100</v>
      </c>
    </row>
    <row r="32" spans="1:8" x14ac:dyDescent="0.3">
      <c r="A32" s="27" t="s">
        <v>46</v>
      </c>
      <c r="B32" s="4">
        <v>1892</v>
      </c>
      <c r="C32" s="5">
        <v>43272</v>
      </c>
      <c r="D32" s="5">
        <v>43244</v>
      </c>
      <c r="E32" s="21">
        <f t="shared" si="16"/>
        <v>-28</v>
      </c>
      <c r="F32" s="22">
        <f t="shared" si="17"/>
        <v>-52976</v>
      </c>
    </row>
    <row r="33" spans="1:6" x14ac:dyDescent="0.3">
      <c r="A33" s="27" t="s">
        <v>22</v>
      </c>
      <c r="B33" s="4">
        <v>147.28</v>
      </c>
      <c r="C33" s="5">
        <v>43280</v>
      </c>
      <c r="D33" s="5">
        <v>43255</v>
      </c>
      <c r="E33" s="21">
        <f t="shared" si="16"/>
        <v>-25</v>
      </c>
      <c r="F33" s="22">
        <f t="shared" si="17"/>
        <v>-3682</v>
      </c>
    </row>
    <row r="34" spans="1:6" x14ac:dyDescent="0.3">
      <c r="A34" s="27" t="s">
        <v>35</v>
      </c>
      <c r="B34" s="4">
        <v>5.7</v>
      </c>
      <c r="C34" s="5">
        <v>43281</v>
      </c>
      <c r="D34" s="5">
        <v>43255</v>
      </c>
      <c r="E34" s="21">
        <f t="shared" si="16"/>
        <v>-26</v>
      </c>
      <c r="F34" s="22">
        <f t="shared" si="17"/>
        <v>-148.20000000000002</v>
      </c>
    </row>
    <row r="35" spans="1:6" x14ac:dyDescent="0.3">
      <c r="A35" s="27" t="s">
        <v>23</v>
      </c>
      <c r="B35" s="4">
        <v>1461.6</v>
      </c>
      <c r="C35" s="5">
        <v>43281</v>
      </c>
      <c r="D35" s="5">
        <v>43258</v>
      </c>
      <c r="E35" s="21">
        <f t="shared" si="16"/>
        <v>-23</v>
      </c>
      <c r="F35" s="22">
        <f t="shared" si="17"/>
        <v>-33616.799999999996</v>
      </c>
    </row>
    <row r="36" spans="1:6" x14ac:dyDescent="0.3">
      <c r="A36" s="27" t="s">
        <v>42</v>
      </c>
      <c r="B36" s="4">
        <v>270</v>
      </c>
      <c r="C36" s="5">
        <v>43224</v>
      </c>
      <c r="D36" s="5">
        <v>43258</v>
      </c>
      <c r="E36" s="21">
        <f t="shared" si="16"/>
        <v>34</v>
      </c>
      <c r="F36" s="22">
        <f t="shared" si="17"/>
        <v>9180</v>
      </c>
    </row>
    <row r="37" spans="1:6" x14ac:dyDescent="0.3">
      <c r="A37" s="27" t="s">
        <v>36</v>
      </c>
      <c r="B37" s="4">
        <v>90</v>
      </c>
      <c r="C37" s="5">
        <v>43295</v>
      </c>
      <c r="D37" s="5">
        <v>43265</v>
      </c>
      <c r="E37" s="21">
        <f t="shared" si="16"/>
        <v>-30</v>
      </c>
      <c r="F37" s="22">
        <f t="shared" si="17"/>
        <v>-2700</v>
      </c>
    </row>
    <row r="38" spans="1:6" x14ac:dyDescent="0.3">
      <c r="A38" s="26" t="s">
        <v>37</v>
      </c>
      <c r="B38" s="4">
        <v>705.45</v>
      </c>
      <c r="C38" s="5">
        <v>43295</v>
      </c>
      <c r="D38" s="5">
        <v>43265</v>
      </c>
      <c r="E38" s="21">
        <f t="shared" si="16"/>
        <v>-30</v>
      </c>
      <c r="F38" s="22">
        <f t="shared" si="17"/>
        <v>-21163.5</v>
      </c>
    </row>
    <row r="39" spans="1:6" x14ac:dyDescent="0.3">
      <c r="A39" s="27" t="s">
        <v>38</v>
      </c>
      <c r="B39" s="4">
        <v>300</v>
      </c>
      <c r="C39" s="5">
        <v>43295</v>
      </c>
      <c r="D39" s="5">
        <v>43265</v>
      </c>
      <c r="E39" s="21">
        <f t="shared" si="16"/>
        <v>-30</v>
      </c>
      <c r="F39" s="22">
        <f t="shared" si="17"/>
        <v>-9000</v>
      </c>
    </row>
    <row r="40" spans="1:6" x14ac:dyDescent="0.3">
      <c r="A40" s="27" t="s">
        <v>39</v>
      </c>
      <c r="B40" s="30">
        <v>290</v>
      </c>
      <c r="C40" s="31">
        <v>43295</v>
      </c>
      <c r="D40" s="5">
        <v>43265</v>
      </c>
      <c r="E40" s="21">
        <f t="shared" si="16"/>
        <v>-30</v>
      </c>
      <c r="F40" s="22">
        <f t="shared" si="17"/>
        <v>-8700</v>
      </c>
    </row>
    <row r="41" spans="1:6" x14ac:dyDescent="0.3">
      <c r="A41" s="32" t="s">
        <v>40</v>
      </c>
      <c r="B41" s="33">
        <v>300</v>
      </c>
      <c r="C41" s="34">
        <v>43295</v>
      </c>
      <c r="D41" s="3">
        <v>43265</v>
      </c>
      <c r="E41" s="19">
        <f t="shared" si="16"/>
        <v>-30</v>
      </c>
      <c r="F41" s="20">
        <f t="shared" si="17"/>
        <v>-9000</v>
      </c>
    </row>
    <row r="42" spans="1:6" ht="15" customHeight="1" x14ac:dyDescent="0.3">
      <c r="A42" s="26" t="s">
        <v>45</v>
      </c>
      <c r="B42" s="4">
        <v>138.4</v>
      </c>
      <c r="C42" s="5">
        <v>43285</v>
      </c>
      <c r="D42" s="5">
        <v>43265</v>
      </c>
      <c r="E42" s="21">
        <f t="shared" ref="E42:E53" si="18">IF(AND(C42&lt;&gt;"",D42&lt;&gt;""),D42-C42,"")</f>
        <v>-20</v>
      </c>
      <c r="F42" s="22">
        <f t="shared" ref="F42:F53" si="19">IF(AND(E42&lt;&gt;"",B42&lt;&gt;""),E42*B42,"")</f>
        <v>-2768</v>
      </c>
    </row>
    <row r="43" spans="1:6" ht="15" customHeight="1" x14ac:dyDescent="0.3">
      <c r="A43" s="26" t="s">
        <v>48</v>
      </c>
      <c r="B43" s="2">
        <v>380</v>
      </c>
      <c r="C43" s="3">
        <v>43281</v>
      </c>
      <c r="D43" s="3">
        <v>43265</v>
      </c>
      <c r="E43" s="21">
        <f t="shared" si="18"/>
        <v>-16</v>
      </c>
      <c r="F43" s="22">
        <f t="shared" si="19"/>
        <v>-6080</v>
      </c>
    </row>
    <row r="44" spans="1:6" ht="15" customHeight="1" x14ac:dyDescent="0.3">
      <c r="A44" s="26" t="s">
        <v>50</v>
      </c>
      <c r="B44" s="2">
        <v>1702</v>
      </c>
      <c r="C44" s="3">
        <v>43296</v>
      </c>
      <c r="D44" s="3">
        <v>43277</v>
      </c>
      <c r="E44" s="21">
        <f t="shared" si="18"/>
        <v>-19</v>
      </c>
      <c r="F44" s="22">
        <f t="shared" si="19"/>
        <v>-32338</v>
      </c>
    </row>
    <row r="45" spans="1:6" ht="15" customHeight="1" x14ac:dyDescent="0.3">
      <c r="A45" s="26" t="s">
        <v>56</v>
      </c>
      <c r="B45" s="2">
        <v>510</v>
      </c>
      <c r="C45" s="3">
        <v>43299</v>
      </c>
      <c r="D45" s="3">
        <v>43277</v>
      </c>
      <c r="E45" s="21">
        <f t="shared" si="18"/>
        <v>-22</v>
      </c>
      <c r="F45" s="22">
        <f t="shared" si="19"/>
        <v>-11220</v>
      </c>
    </row>
    <row r="46" spans="1:6" ht="15" customHeight="1" x14ac:dyDescent="0.3">
      <c r="A46" s="26" t="s">
        <v>59</v>
      </c>
      <c r="B46" s="2">
        <v>1925</v>
      </c>
      <c r="C46" s="3">
        <v>43282</v>
      </c>
      <c r="D46" s="3">
        <v>43277</v>
      </c>
      <c r="E46" s="21">
        <f t="shared" si="18"/>
        <v>-5</v>
      </c>
      <c r="F46" s="22">
        <f t="shared" si="19"/>
        <v>-9625</v>
      </c>
    </row>
    <row r="47" spans="1:6" ht="15" customHeight="1" x14ac:dyDescent="0.3">
      <c r="A47" s="26" t="s">
        <v>60</v>
      </c>
      <c r="B47" s="2">
        <v>800</v>
      </c>
      <c r="C47" s="3">
        <v>43302</v>
      </c>
      <c r="D47" s="3">
        <v>43277</v>
      </c>
      <c r="E47" s="21">
        <f t="shared" si="18"/>
        <v>-25</v>
      </c>
      <c r="F47" s="22">
        <f t="shared" si="19"/>
        <v>-20000</v>
      </c>
    </row>
    <row r="48" spans="1:6" ht="15" customHeight="1" x14ac:dyDescent="0.3">
      <c r="A48" s="26" t="s">
        <v>62</v>
      </c>
      <c r="B48" s="2">
        <v>4312</v>
      </c>
      <c r="C48" s="3">
        <v>43296</v>
      </c>
      <c r="D48" s="3">
        <v>43277</v>
      </c>
      <c r="E48" s="21">
        <f t="shared" si="18"/>
        <v>-19</v>
      </c>
      <c r="F48" s="22">
        <f t="shared" si="19"/>
        <v>-81928</v>
      </c>
    </row>
    <row r="49" spans="1:6" ht="15" customHeight="1" x14ac:dyDescent="0.3">
      <c r="A49" s="26" t="s">
        <v>51</v>
      </c>
      <c r="B49" s="2">
        <v>9.43</v>
      </c>
      <c r="C49" s="3">
        <v>43308</v>
      </c>
      <c r="D49" s="3">
        <v>43280</v>
      </c>
      <c r="E49" s="21">
        <f t="shared" ref="E49:E52" si="20">IF(AND(C49&lt;&gt;"",D49&lt;&gt;""),D49-C49,"")</f>
        <v>-28</v>
      </c>
      <c r="F49" s="22">
        <f t="shared" ref="F49:F52" si="21">IF(AND(E49&lt;&gt;"",B49&lt;&gt;""),E49*B49,"")</f>
        <v>-264.03999999999996</v>
      </c>
    </row>
    <row r="50" spans="1:6" ht="15" customHeight="1" x14ac:dyDescent="0.3">
      <c r="A50" s="26" t="s">
        <v>52</v>
      </c>
      <c r="B50" s="2">
        <v>1712</v>
      </c>
      <c r="C50" s="3">
        <v>43309</v>
      </c>
      <c r="D50" s="3">
        <v>43280</v>
      </c>
      <c r="E50" s="21">
        <f t="shared" si="20"/>
        <v>-29</v>
      </c>
      <c r="F50" s="22">
        <f t="shared" si="21"/>
        <v>-49648</v>
      </c>
    </row>
    <row r="51" spans="1:6" ht="15" customHeight="1" x14ac:dyDescent="0.3">
      <c r="A51" s="26" t="s">
        <v>53</v>
      </c>
      <c r="B51" s="2">
        <v>120</v>
      </c>
      <c r="C51" s="3">
        <v>43307</v>
      </c>
      <c r="D51" s="3">
        <v>43280</v>
      </c>
      <c r="E51" s="21">
        <f t="shared" si="20"/>
        <v>-27</v>
      </c>
      <c r="F51" s="22">
        <f t="shared" si="21"/>
        <v>-3240</v>
      </c>
    </row>
    <row r="52" spans="1:6" ht="15" customHeight="1" x14ac:dyDescent="0.3">
      <c r="A52" s="26" t="s">
        <v>54</v>
      </c>
      <c r="B52" s="2">
        <v>607.73</v>
      </c>
      <c r="C52" s="3">
        <v>43312</v>
      </c>
      <c r="D52" s="3">
        <v>43280</v>
      </c>
      <c r="E52" s="21">
        <f t="shared" si="20"/>
        <v>-32</v>
      </c>
      <c r="F52" s="22">
        <f t="shared" si="21"/>
        <v>-19447.36</v>
      </c>
    </row>
    <row r="53" spans="1:6" x14ac:dyDescent="0.3">
      <c r="A53" s="26" t="s">
        <v>55</v>
      </c>
      <c r="B53" s="4">
        <v>2150</v>
      </c>
      <c r="C53" s="5">
        <v>43312</v>
      </c>
      <c r="D53" s="5">
        <v>43280</v>
      </c>
      <c r="E53" s="21">
        <f t="shared" si="18"/>
        <v>-32</v>
      </c>
      <c r="F53" s="22">
        <f t="shared" si="19"/>
        <v>-68800</v>
      </c>
    </row>
    <row r="54" spans="1:6" x14ac:dyDescent="0.3">
      <c r="A54" s="26" t="s">
        <v>57</v>
      </c>
      <c r="B54" s="4">
        <v>1700</v>
      </c>
      <c r="C54" s="5">
        <v>43299</v>
      </c>
      <c r="D54" s="5">
        <v>43280</v>
      </c>
      <c r="E54" s="21">
        <f t="shared" si="0"/>
        <v>-19</v>
      </c>
      <c r="F54" s="22">
        <f t="shared" si="1"/>
        <v>-32300</v>
      </c>
    </row>
    <row r="55" spans="1:6" x14ac:dyDescent="0.3">
      <c r="A55" s="26" t="s">
        <v>58</v>
      </c>
      <c r="B55" s="4">
        <v>1408.81</v>
      </c>
      <c r="C55" s="5">
        <v>43308</v>
      </c>
      <c r="D55" s="5">
        <v>43280</v>
      </c>
      <c r="E55" s="21">
        <f t="shared" si="0"/>
        <v>-28</v>
      </c>
      <c r="F55" s="22">
        <f t="shared" si="1"/>
        <v>-39446.68</v>
      </c>
    </row>
    <row r="56" spans="1:6" x14ac:dyDescent="0.3">
      <c r="A56" s="26" t="s">
        <v>55</v>
      </c>
      <c r="B56" s="4">
        <v>430</v>
      </c>
      <c r="C56" s="5">
        <v>43312</v>
      </c>
      <c r="D56" s="5">
        <v>43280</v>
      </c>
      <c r="E56" s="21">
        <f t="shared" si="0"/>
        <v>-32</v>
      </c>
      <c r="F56" s="22">
        <f t="shared" si="1"/>
        <v>-13760</v>
      </c>
    </row>
    <row r="57" spans="1:6" x14ac:dyDescent="0.3">
      <c r="A57" s="26" t="s">
        <v>61</v>
      </c>
      <c r="B57" s="4">
        <v>348.01</v>
      </c>
      <c r="C57" s="5">
        <v>43303</v>
      </c>
      <c r="D57" s="5">
        <v>43280</v>
      </c>
      <c r="E57" s="21">
        <f t="shared" si="0"/>
        <v>-23</v>
      </c>
      <c r="F57" s="22">
        <f t="shared" si="1"/>
        <v>-8004.23</v>
      </c>
    </row>
    <row r="58" spans="1:6" x14ac:dyDescent="0.3">
      <c r="A58" s="26"/>
      <c r="B58" s="4"/>
      <c r="C58" s="5"/>
      <c r="D58" s="5"/>
      <c r="E58" s="21" t="str">
        <f t="shared" si="0"/>
        <v/>
      </c>
      <c r="F58" s="22" t="str">
        <f t="shared" si="1"/>
        <v/>
      </c>
    </row>
    <row r="59" spans="1:6" x14ac:dyDescent="0.3">
      <c r="A59" s="26"/>
      <c r="B59" s="4"/>
      <c r="C59" s="5"/>
      <c r="D59" s="5"/>
      <c r="E59" s="21" t="str">
        <f t="shared" si="0"/>
        <v/>
      </c>
      <c r="F59" s="22" t="str">
        <f t="shared" si="1"/>
        <v/>
      </c>
    </row>
    <row r="60" spans="1:6" x14ac:dyDescent="0.3">
      <c r="A60" s="18"/>
      <c r="B60" s="6"/>
      <c r="C60" s="7"/>
      <c r="D60" s="7"/>
      <c r="E60" s="23" t="str">
        <f t="shared" si="0"/>
        <v/>
      </c>
      <c r="F60" s="24" t="str">
        <f t="shared" si="1"/>
        <v/>
      </c>
    </row>
    <row r="61" spans="1:6" s="13" customFormat="1" ht="24" customHeight="1" x14ac:dyDescent="0.3">
      <c r="A61" s="8" t="s">
        <v>0</v>
      </c>
      <c r="B61" s="9">
        <f>SUM(B4:B60)</f>
        <v>51355.340000000004</v>
      </c>
      <c r="C61" s="10"/>
      <c r="D61" s="10"/>
      <c r="E61" s="11"/>
      <c r="F61" s="12">
        <f>SUM(F4:F60)</f>
        <v>-1251384.82</v>
      </c>
    </row>
    <row r="64" spans="1:6" ht="36" customHeight="1" x14ac:dyDescent="0.3">
      <c r="A64" s="40" t="s">
        <v>7</v>
      </c>
      <c r="B64" s="41"/>
      <c r="C64" s="41"/>
      <c r="D64" s="25">
        <f>IF(AND(F61&lt;&gt;"",B61&lt;&gt;0),F61/B61,"")</f>
        <v>-24.367180121872426</v>
      </c>
    </row>
  </sheetData>
  <mergeCells count="6">
    <mergeCell ref="F2:F3"/>
    <mergeCell ref="E2:E3"/>
    <mergeCell ref="A64:C64"/>
    <mergeCell ref="A1:D1"/>
    <mergeCell ref="A2:A3"/>
    <mergeCell ref="C2:C3"/>
  </mergeCells>
  <printOptions horizontalCentered="1"/>
  <pageMargins left="0.39370078740157483" right="0.39370078740157483" top="1.1811023622047245" bottom="0.78740157480314965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II 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Lucia Pregliasco</cp:lastModifiedBy>
  <cp:lastPrinted>2018-04-03T07:13:11Z</cp:lastPrinted>
  <dcterms:created xsi:type="dcterms:W3CDTF">2015-03-02T16:51:10Z</dcterms:created>
  <dcterms:modified xsi:type="dcterms:W3CDTF">2018-07-02T11:15:56Z</dcterms:modified>
</cp:coreProperties>
</file>