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8" windowWidth="15600" windowHeight="9972"/>
  </bookViews>
  <sheets>
    <sheet name="I TRIMESTRE" sheetId="1" r:id="rId1"/>
  </sheets>
  <calcPr calcId="145621"/>
</workbook>
</file>

<file path=xl/calcChain.xml><?xml version="1.0" encoding="utf-8"?>
<calcChain xmlns="http://schemas.openxmlformats.org/spreadsheetml/2006/main">
  <c r="E19" i="1" l="1"/>
  <c r="F19" i="1"/>
  <c r="E18" i="1"/>
  <c r="F18" i="1" s="1"/>
  <c r="E24" i="1" l="1"/>
  <c r="F24" i="1" s="1"/>
  <c r="E10" i="1"/>
  <c r="F10" i="1" s="1"/>
  <c r="E15" i="1"/>
  <c r="F15" i="1" s="1"/>
  <c r="E9" i="1"/>
  <c r="F9" i="1" s="1"/>
  <c r="E17" i="1"/>
  <c r="F17" i="1" s="1"/>
  <c r="E22" i="1"/>
  <c r="F22" i="1" s="1"/>
  <c r="E16" i="1"/>
  <c r="F16" i="1" s="1"/>
  <c r="E14" i="1"/>
  <c r="F14" i="1" s="1"/>
  <c r="E6" i="1"/>
  <c r="F6" i="1" s="1"/>
  <c r="E30" i="1" l="1"/>
  <c r="F30" i="1" s="1"/>
  <c r="E28" i="1"/>
  <c r="F28" i="1" s="1"/>
  <c r="E27" i="1"/>
  <c r="F27" i="1" s="1"/>
  <c r="E7" i="1"/>
  <c r="F7" i="1" s="1"/>
  <c r="E5" i="1"/>
  <c r="F5" i="1" s="1"/>
  <c r="E31" i="1"/>
  <c r="F31" i="1" s="1"/>
  <c r="E20" i="1"/>
  <c r="F20" i="1" s="1"/>
  <c r="E12" i="1"/>
  <c r="F12" i="1" s="1"/>
  <c r="E21" i="1"/>
  <c r="F21" i="1" s="1"/>
  <c r="E13" i="1"/>
  <c r="F13" i="1" s="1"/>
  <c r="E11" i="1"/>
  <c r="F11" i="1" s="1"/>
  <c r="E8" i="1"/>
  <c r="F8" i="1" s="1"/>
  <c r="E33" i="1" l="1"/>
  <c r="F33" i="1" s="1"/>
  <c r="B38" i="1" l="1"/>
  <c r="E37" i="1"/>
  <c r="F37" i="1" s="1"/>
  <c r="E36" i="1"/>
  <c r="F36" i="1" s="1"/>
  <c r="E35" i="1"/>
  <c r="F35" i="1" s="1"/>
  <c r="E34" i="1"/>
  <c r="F34" i="1" s="1"/>
  <c r="E32" i="1"/>
  <c r="F32" i="1" s="1"/>
  <c r="E26" i="1"/>
  <c r="F26" i="1" s="1"/>
  <c r="E29" i="1"/>
  <c r="F29" i="1" s="1"/>
  <c r="E4" i="1"/>
  <c r="F4" i="1" s="1"/>
  <c r="E25" i="1"/>
  <c r="F25" i="1" s="1"/>
  <c r="E23" i="1"/>
  <c r="F23" i="1" s="1"/>
  <c r="F38" i="1" l="1"/>
  <c r="D41" i="1" s="1"/>
</calcChain>
</file>

<file path=xl/sharedStrings.xml><?xml version="1.0" encoding="utf-8"?>
<sst xmlns="http://schemas.openxmlformats.org/spreadsheetml/2006/main" count="39" uniqueCount="37">
  <si>
    <t>TOTALE</t>
  </si>
  <si>
    <t>Dati fattura</t>
  </si>
  <si>
    <t>numero</t>
  </si>
  <si>
    <t>giorni effettivi</t>
  </si>
  <si>
    <t>(IVA esclusa)</t>
  </si>
  <si>
    <t>importo dovuto</t>
  </si>
  <si>
    <t>(imponibile)</t>
  </si>
  <si>
    <t>INDICATORE DI TEMPESTIVITA' DEI PAGAMENTI:</t>
  </si>
  <si>
    <t>data scadenza</t>
  </si>
  <si>
    <t>data pagamento</t>
  </si>
  <si>
    <t>parametri</t>
  </si>
  <si>
    <t>1/FPA</t>
  </si>
  <si>
    <t>497/F</t>
  </si>
  <si>
    <t>73</t>
  </si>
  <si>
    <t>FATTPA 1_19</t>
  </si>
  <si>
    <t>FATTPA 2_19</t>
  </si>
  <si>
    <t>PA/0000182/18</t>
  </si>
  <si>
    <t>1</t>
  </si>
  <si>
    <t>000063-0CPA</t>
  </si>
  <si>
    <t>02/PA</t>
  </si>
  <si>
    <t>PA003_2019</t>
  </si>
  <si>
    <t>18/F</t>
  </si>
  <si>
    <t>8719031352</t>
  </si>
  <si>
    <t>190209/E</t>
  </si>
  <si>
    <t>184/F</t>
  </si>
  <si>
    <t>8719060642</t>
  </si>
  <si>
    <t>V3-3114</t>
  </si>
  <si>
    <t>15</t>
  </si>
  <si>
    <t>11</t>
  </si>
  <si>
    <t>145</t>
  </si>
  <si>
    <t>XML/20/2019</t>
  </si>
  <si>
    <t>000001-2019-PA</t>
  </si>
  <si>
    <t>01/E</t>
  </si>
  <si>
    <t>9</t>
  </si>
  <si>
    <t>13</t>
  </si>
  <si>
    <t>2019/000016/NOLS</t>
  </si>
  <si>
    <t>PA/0000029/19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</si>
</sst>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.00_ ;\-#,##0.0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9"/>
      <color theme="0"/>
      <name val="Calibri"/>
      <family val="2"/>
      <scheme val="minor"/>
    </font>
    <font>
      <b/>
      <sz val="12"/>
      <color theme="4" tint="-0.499984740745262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9">
    <xf numFmtId="0" fontId="0" fillId="0" borderId="0" xfId="0"/>
    <xf numFmtId="0" fontId="0" fillId="0" borderId="0" xfId="0" applyFont="1" applyFill="1" applyAlignment="1">
      <alignment vertical="center"/>
    </xf>
    <xf numFmtId="43" fontId="0" fillId="0" borderId="11" xfId="1" applyFont="1" applyFill="1" applyBorder="1" applyAlignment="1">
      <alignment vertical="center"/>
    </xf>
    <xf numFmtId="14" fontId="0" fillId="0" borderId="11" xfId="0" applyNumberFormat="1" applyFont="1" applyFill="1" applyBorder="1" applyAlignment="1">
      <alignment horizontal="center" vertical="center"/>
    </xf>
    <xf numFmtId="43" fontId="0" fillId="0" borderId="5" xfId="1" applyFont="1" applyFill="1" applyBorder="1" applyAlignment="1">
      <alignment vertical="center"/>
    </xf>
    <xf numFmtId="14" fontId="0" fillId="0" borderId="5" xfId="0" applyNumberFormat="1" applyFont="1" applyFill="1" applyBorder="1" applyAlignment="1">
      <alignment horizontal="center" vertical="center"/>
    </xf>
    <xf numFmtId="43" fontId="0" fillId="0" borderId="17" xfId="1" applyFont="1" applyFill="1" applyBorder="1" applyAlignment="1">
      <alignment vertical="center"/>
    </xf>
    <xf numFmtId="14" fontId="0" fillId="0" borderId="17" xfId="0" applyNumberFormat="1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vertical="center"/>
    </xf>
    <xf numFmtId="43" fontId="2" fillId="2" borderId="14" xfId="1" applyFont="1" applyFill="1" applyBorder="1" applyAlignment="1">
      <alignment vertical="center"/>
    </xf>
    <xf numFmtId="14" fontId="2" fillId="2" borderId="14" xfId="0" applyNumberFormat="1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vertical="center"/>
    </xf>
    <xf numFmtId="164" fontId="2" fillId="2" borderId="15" xfId="1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0" fillId="0" borderId="20" xfId="0" applyFont="1" applyFill="1" applyBorder="1" applyAlignment="1">
      <alignment vertical="center"/>
    </xf>
    <xf numFmtId="0" fontId="0" fillId="0" borderId="19" xfId="0" applyFont="1" applyFill="1" applyBorder="1" applyAlignment="1">
      <alignment vertical="center"/>
    </xf>
    <xf numFmtId="0" fontId="4" fillId="2" borderId="17" xfId="0" applyFont="1" applyFill="1" applyBorder="1" applyAlignment="1">
      <alignment horizontal="center" wrapText="1"/>
    </xf>
    <xf numFmtId="0" fontId="5" fillId="2" borderId="22" xfId="0" applyFont="1" applyFill="1" applyBorder="1" applyAlignment="1">
      <alignment horizontal="center" vertical="top" wrapText="1"/>
    </xf>
    <xf numFmtId="49" fontId="0" fillId="0" borderId="16" xfId="0" applyNumberFormat="1" applyFont="1" applyFill="1" applyBorder="1" applyAlignment="1">
      <alignment vertical="center"/>
    </xf>
    <xf numFmtId="0" fontId="0" fillId="3" borderId="11" xfId="0" applyFont="1" applyFill="1" applyBorder="1" applyAlignment="1">
      <alignment horizontal="center" vertical="center"/>
    </xf>
    <xf numFmtId="164" fontId="0" fillId="3" borderId="12" xfId="0" applyNumberFormat="1" applyFont="1" applyFill="1" applyBorder="1" applyAlignment="1">
      <alignment horizontal="center" vertical="center"/>
    </xf>
    <xf numFmtId="0" fontId="0" fillId="3" borderId="5" xfId="0" applyFont="1" applyFill="1" applyBorder="1" applyAlignment="1">
      <alignment horizontal="center" vertical="center"/>
    </xf>
    <xf numFmtId="164" fontId="0" fillId="3" borderId="6" xfId="0" applyNumberFormat="1" applyFont="1" applyFill="1" applyBorder="1" applyAlignment="1">
      <alignment horizontal="center" vertical="center"/>
    </xf>
    <xf numFmtId="0" fontId="0" fillId="3" borderId="17" xfId="0" applyFont="1" applyFill="1" applyBorder="1" applyAlignment="1">
      <alignment horizontal="center" vertical="center"/>
    </xf>
    <xf numFmtId="164" fontId="0" fillId="3" borderId="18" xfId="0" applyNumberFormat="1" applyFont="1" applyFill="1" applyBorder="1" applyAlignment="1">
      <alignment horizontal="center" vertical="center"/>
    </xf>
    <xf numFmtId="4" fontId="6" fillId="3" borderId="26" xfId="0" applyNumberFormat="1" applyFont="1" applyFill="1" applyBorder="1" applyAlignment="1">
      <alignment horizontal="center" vertical="center"/>
    </xf>
    <xf numFmtId="49" fontId="0" fillId="0" borderId="4" xfId="0" applyNumberFormat="1" applyFont="1" applyFill="1" applyBorder="1" applyAlignment="1">
      <alignment horizontal="right" vertical="center"/>
    </xf>
    <xf numFmtId="49" fontId="7" fillId="0" borderId="4" xfId="0" applyNumberFormat="1" applyFont="1" applyFill="1" applyBorder="1" applyAlignment="1">
      <alignment horizontal="right" vertical="center"/>
    </xf>
    <xf numFmtId="0" fontId="0" fillId="0" borderId="27" xfId="0" applyFont="1" applyFill="1" applyBorder="1" applyAlignment="1">
      <alignment horizontal="center" vertical="center"/>
    </xf>
    <xf numFmtId="164" fontId="0" fillId="0" borderId="0" xfId="0" applyNumberFormat="1" applyFont="1" applyFill="1" applyBorder="1" applyAlignment="1">
      <alignment horizontal="center" vertical="center"/>
    </xf>
    <xf numFmtId="43" fontId="7" fillId="0" borderId="5" xfId="1" applyFont="1" applyFill="1" applyBorder="1" applyAlignment="1">
      <alignment vertical="center"/>
    </xf>
    <xf numFmtId="14" fontId="7" fillId="0" borderId="5" xfId="0" applyNumberFormat="1" applyFont="1" applyFill="1" applyBorder="1" applyAlignment="1">
      <alignment horizontal="center" vertical="center"/>
    </xf>
    <xf numFmtId="49" fontId="7" fillId="0" borderId="10" xfId="0" applyNumberFormat="1" applyFont="1" applyFill="1" applyBorder="1" applyAlignment="1">
      <alignment horizontal="right" vertical="center"/>
    </xf>
    <xf numFmtId="43" fontId="7" fillId="0" borderId="11" xfId="1" applyFont="1" applyFill="1" applyBorder="1" applyAlignment="1">
      <alignment vertical="center"/>
    </xf>
    <xf numFmtId="14" fontId="7" fillId="0" borderId="11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6" fillId="0" borderId="24" xfId="0" applyFont="1" applyFill="1" applyBorder="1" applyAlignment="1">
      <alignment horizontal="right" vertical="center"/>
    </xf>
    <xf numFmtId="0" fontId="6" fillId="0" borderId="25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tabSelected="1" zoomScaleNormal="100" workbookViewId="0">
      <selection activeCell="A32" sqref="A32:XFD36"/>
    </sheetView>
  </sheetViews>
  <sheetFormatPr defaultColWidth="9.109375" defaultRowHeight="14.4" x14ac:dyDescent="0.3"/>
  <cols>
    <col min="1" max="1" width="17.6640625" style="1" customWidth="1"/>
    <col min="2" max="4" width="15.6640625" style="1" customWidth="1"/>
    <col min="5" max="6" width="11.5546875" style="1" customWidth="1"/>
    <col min="7" max="7" width="9.109375" style="1"/>
    <col min="8" max="8" width="12.44140625" style="1" customWidth="1"/>
    <col min="9" max="16384" width="9.109375" style="1"/>
  </cols>
  <sheetData>
    <row r="1" spans="1:8" ht="24" customHeight="1" x14ac:dyDescent="0.25">
      <c r="A1" s="42" t="s">
        <v>1</v>
      </c>
      <c r="B1" s="43"/>
      <c r="C1" s="43"/>
      <c r="D1" s="44"/>
      <c r="E1" s="14"/>
      <c r="F1" s="15"/>
    </row>
    <row r="2" spans="1:8" ht="21.75" customHeight="1" x14ac:dyDescent="0.3">
      <c r="A2" s="45" t="s">
        <v>2</v>
      </c>
      <c r="B2" s="16" t="s">
        <v>5</v>
      </c>
      <c r="C2" s="47" t="s">
        <v>8</v>
      </c>
      <c r="D2" s="16" t="s">
        <v>9</v>
      </c>
      <c r="E2" s="38" t="s">
        <v>3</v>
      </c>
      <c r="F2" s="36" t="s">
        <v>10</v>
      </c>
    </row>
    <row r="3" spans="1:8" ht="21.75" customHeight="1" x14ac:dyDescent="0.3">
      <c r="A3" s="46"/>
      <c r="B3" s="17" t="s">
        <v>4</v>
      </c>
      <c r="C3" s="48"/>
      <c r="D3" s="17" t="s">
        <v>6</v>
      </c>
      <c r="E3" s="39"/>
      <c r="F3" s="37"/>
    </row>
    <row r="4" spans="1:8" x14ac:dyDescent="0.3">
      <c r="A4" s="27" t="s">
        <v>12</v>
      </c>
      <c r="B4" s="4">
        <v>1461.61</v>
      </c>
      <c r="C4" s="5">
        <v>43497</v>
      </c>
      <c r="D4" s="5">
        <v>43494</v>
      </c>
      <c r="E4" s="21">
        <f t="shared" ref="E4:E37" si="0">IF(AND(C4&lt;&gt;"",D4&lt;&gt;""),D4-C4,"")</f>
        <v>-3</v>
      </c>
      <c r="F4" s="22">
        <f t="shared" ref="F4:F37" si="1">IF(AND(E4&lt;&gt;"",B4&lt;&gt;""),E4*B4,"")</f>
        <v>-4384.83</v>
      </c>
    </row>
    <row r="5" spans="1:8" x14ac:dyDescent="0.3">
      <c r="A5" s="27" t="s">
        <v>13</v>
      </c>
      <c r="B5" s="4">
        <v>249.6</v>
      </c>
      <c r="C5" s="5">
        <v>43507</v>
      </c>
      <c r="D5" s="5">
        <v>43494</v>
      </c>
      <c r="E5" s="21">
        <f t="shared" ref="E5" si="2">IF(AND(C5&lt;&gt;"",D5&lt;&gt;""),D5-C5,"")</f>
        <v>-13</v>
      </c>
      <c r="F5" s="22">
        <f t="shared" ref="F5" si="3">IF(AND(E5&lt;&gt;"",B5&lt;&gt;""),E5*B5,"")</f>
        <v>-3244.7999999999997</v>
      </c>
    </row>
    <row r="6" spans="1:8" x14ac:dyDescent="0.3">
      <c r="A6" s="27" t="s">
        <v>14</v>
      </c>
      <c r="B6" s="4">
        <v>1921.15</v>
      </c>
      <c r="C6" s="5">
        <v>43516</v>
      </c>
      <c r="D6" s="5">
        <v>43494</v>
      </c>
      <c r="E6" s="21">
        <f t="shared" ref="E6" si="4">IF(AND(C6&lt;&gt;"",D6&lt;&gt;""),D6-C6,"")</f>
        <v>-22</v>
      </c>
      <c r="F6" s="22">
        <f t="shared" ref="F6" si="5">IF(AND(E6&lt;&gt;"",B6&lt;&gt;""),E6*B6,"")</f>
        <v>-42265.3</v>
      </c>
    </row>
    <row r="7" spans="1:8" x14ac:dyDescent="0.3">
      <c r="A7" s="27" t="s">
        <v>15</v>
      </c>
      <c r="B7" s="4">
        <v>520</v>
      </c>
      <c r="C7" s="5">
        <v>43516</v>
      </c>
      <c r="D7" s="5">
        <v>43494</v>
      </c>
      <c r="E7" s="21">
        <f t="shared" ref="E7" si="6">IF(AND(C7&lt;&gt;"",D7&lt;&gt;""),D7-C7,"")</f>
        <v>-22</v>
      </c>
      <c r="F7" s="22">
        <f t="shared" ref="F7" si="7">IF(AND(E7&lt;&gt;"",B7&lt;&gt;""),E7*B7,"")</f>
        <v>-11440</v>
      </c>
    </row>
    <row r="8" spans="1:8" x14ac:dyDescent="0.3">
      <c r="A8" s="27" t="s">
        <v>16</v>
      </c>
      <c r="B8" s="4">
        <v>301.93</v>
      </c>
      <c r="C8" s="5">
        <v>43497</v>
      </c>
      <c r="D8" s="5">
        <v>43494</v>
      </c>
      <c r="E8" s="21">
        <f t="shared" si="0"/>
        <v>-3</v>
      </c>
      <c r="F8" s="22">
        <f t="shared" si="1"/>
        <v>-905.79</v>
      </c>
      <c r="G8" s="28"/>
      <c r="H8" s="29"/>
    </row>
    <row r="9" spans="1:8" x14ac:dyDescent="0.3">
      <c r="A9" s="27" t="s">
        <v>17</v>
      </c>
      <c r="B9" s="4">
        <v>183</v>
      </c>
      <c r="C9" s="5">
        <v>43492</v>
      </c>
      <c r="D9" s="5">
        <v>43494</v>
      </c>
      <c r="E9" s="21">
        <f t="shared" si="0"/>
        <v>2</v>
      </c>
      <c r="F9" s="22">
        <f t="shared" si="1"/>
        <v>366</v>
      </c>
      <c r="G9" s="35"/>
      <c r="H9" s="29"/>
    </row>
    <row r="10" spans="1:8" x14ac:dyDescent="0.3">
      <c r="A10" s="27" t="s">
        <v>18</v>
      </c>
      <c r="B10" s="4">
        <v>300</v>
      </c>
      <c r="C10" s="5">
        <v>43496</v>
      </c>
      <c r="D10" s="5">
        <v>43494</v>
      </c>
      <c r="E10" s="21">
        <f t="shared" si="0"/>
        <v>-2</v>
      </c>
      <c r="F10" s="22">
        <f t="shared" si="1"/>
        <v>-600</v>
      </c>
      <c r="G10" s="35"/>
      <c r="H10" s="29"/>
    </row>
    <row r="11" spans="1:8" x14ac:dyDescent="0.3">
      <c r="A11" s="27" t="s">
        <v>19</v>
      </c>
      <c r="B11" s="4">
        <v>1070</v>
      </c>
      <c r="C11" s="5">
        <v>43491</v>
      </c>
      <c r="D11" s="5">
        <v>43494</v>
      </c>
      <c r="E11" s="21">
        <f t="shared" si="0"/>
        <v>3</v>
      </c>
      <c r="F11" s="22">
        <f t="shared" si="1"/>
        <v>3210</v>
      </c>
    </row>
    <row r="12" spans="1:8" x14ac:dyDescent="0.3">
      <c r="A12" s="27" t="s">
        <v>20</v>
      </c>
      <c r="B12" s="4">
        <v>250</v>
      </c>
      <c r="C12" s="5">
        <v>43511</v>
      </c>
      <c r="D12" s="5">
        <v>43494</v>
      </c>
      <c r="E12" s="21">
        <f t="shared" ref="E12" si="8">IF(AND(C12&lt;&gt;"",D12&lt;&gt;""),D12-C12,"")</f>
        <v>-17</v>
      </c>
      <c r="F12" s="22">
        <f t="shared" ref="F12" si="9">IF(AND(E12&lt;&gt;"",B12&lt;&gt;""),E12*B12,"")</f>
        <v>-4250</v>
      </c>
    </row>
    <row r="13" spans="1:8" x14ac:dyDescent="0.3">
      <c r="A13" s="27" t="s">
        <v>21</v>
      </c>
      <c r="B13" s="4">
        <v>1461.6</v>
      </c>
      <c r="C13" s="5">
        <v>43528</v>
      </c>
      <c r="D13" s="5">
        <v>43508</v>
      </c>
      <c r="E13" s="21">
        <f t="shared" ref="E13:E22" si="10">IF(AND(C13&lt;&gt;"",D13&lt;&gt;""),D13-C13,"")</f>
        <v>-20</v>
      </c>
      <c r="F13" s="22">
        <f t="shared" ref="F13:F22" si="11">IF(AND(E13&lt;&gt;"",B13&lt;&gt;""),E13*B13,"")</f>
        <v>-29232</v>
      </c>
    </row>
    <row r="14" spans="1:8" x14ac:dyDescent="0.3">
      <c r="A14" s="27" t="s">
        <v>22</v>
      </c>
      <c r="B14" s="4">
        <v>21.17</v>
      </c>
      <c r="C14" s="5">
        <v>43531</v>
      </c>
      <c r="D14" s="5">
        <v>43508</v>
      </c>
      <c r="E14" s="21">
        <f t="shared" si="10"/>
        <v>-23</v>
      </c>
      <c r="F14" s="22">
        <f t="shared" si="11"/>
        <v>-486.91</v>
      </c>
    </row>
    <row r="15" spans="1:8" x14ac:dyDescent="0.3">
      <c r="A15" s="27" t="s">
        <v>23</v>
      </c>
      <c r="B15" s="4">
        <v>625</v>
      </c>
      <c r="C15" s="5">
        <v>43535</v>
      </c>
      <c r="D15" s="5">
        <v>43508</v>
      </c>
      <c r="E15" s="21">
        <f t="shared" si="10"/>
        <v>-27</v>
      </c>
      <c r="F15" s="22">
        <f t="shared" si="11"/>
        <v>-16875</v>
      </c>
    </row>
    <row r="16" spans="1:8" x14ac:dyDescent="0.3">
      <c r="A16" s="27" t="s">
        <v>15</v>
      </c>
      <c r="B16" s="4">
        <v>2415</v>
      </c>
      <c r="C16" s="5">
        <v>43537</v>
      </c>
      <c r="D16" s="5">
        <v>43508</v>
      </c>
      <c r="E16" s="21">
        <f t="shared" si="10"/>
        <v>-29</v>
      </c>
      <c r="F16" s="22">
        <f t="shared" si="11"/>
        <v>-70035</v>
      </c>
    </row>
    <row r="17" spans="1:6" x14ac:dyDescent="0.3">
      <c r="A17" s="26" t="s">
        <v>14</v>
      </c>
      <c r="B17" s="4">
        <v>280</v>
      </c>
      <c r="C17" s="5">
        <v>43528</v>
      </c>
      <c r="D17" s="5">
        <v>43508</v>
      </c>
      <c r="E17" s="21">
        <f t="shared" si="10"/>
        <v>-20</v>
      </c>
      <c r="F17" s="22">
        <f t="shared" si="11"/>
        <v>-5600</v>
      </c>
    </row>
    <row r="18" spans="1:6" x14ac:dyDescent="0.3">
      <c r="A18" s="26" t="s">
        <v>28</v>
      </c>
      <c r="B18" s="4">
        <v>4365</v>
      </c>
      <c r="C18" s="5">
        <v>43544</v>
      </c>
      <c r="D18" s="5">
        <v>43517</v>
      </c>
      <c r="E18" s="21">
        <f t="shared" si="10"/>
        <v>-27</v>
      </c>
      <c r="F18" s="22">
        <f t="shared" si="11"/>
        <v>-117855</v>
      </c>
    </row>
    <row r="19" spans="1:6" x14ac:dyDescent="0.3">
      <c r="A19" s="26" t="s">
        <v>29</v>
      </c>
      <c r="B19" s="4">
        <v>573</v>
      </c>
      <c r="C19" s="5">
        <v>43555</v>
      </c>
      <c r="D19" s="5">
        <v>43517</v>
      </c>
      <c r="E19" s="21">
        <f t="shared" si="10"/>
        <v>-38</v>
      </c>
      <c r="F19" s="22">
        <f t="shared" si="11"/>
        <v>-21774</v>
      </c>
    </row>
    <row r="20" spans="1:6" x14ac:dyDescent="0.3">
      <c r="A20" s="27" t="s">
        <v>24</v>
      </c>
      <c r="B20" s="4">
        <v>1461.6</v>
      </c>
      <c r="C20" s="5">
        <v>43557</v>
      </c>
      <c r="D20" s="5">
        <v>43529</v>
      </c>
      <c r="E20" s="21">
        <f t="shared" si="10"/>
        <v>-28</v>
      </c>
      <c r="F20" s="22">
        <f t="shared" si="11"/>
        <v>-40924.799999999996</v>
      </c>
    </row>
    <row r="21" spans="1:6" x14ac:dyDescent="0.3">
      <c r="A21" s="27" t="s">
        <v>11</v>
      </c>
      <c r="B21" s="30">
        <v>675</v>
      </c>
      <c r="C21" s="31">
        <v>43549</v>
      </c>
      <c r="D21" s="5">
        <v>43529</v>
      </c>
      <c r="E21" s="21">
        <f t="shared" si="10"/>
        <v>-20</v>
      </c>
      <c r="F21" s="22">
        <f t="shared" si="11"/>
        <v>-13500</v>
      </c>
    </row>
    <row r="22" spans="1:6" x14ac:dyDescent="0.3">
      <c r="A22" s="32" t="s">
        <v>25</v>
      </c>
      <c r="B22" s="33">
        <v>8.91</v>
      </c>
      <c r="C22" s="34">
        <v>43553</v>
      </c>
      <c r="D22" s="3">
        <v>43529</v>
      </c>
      <c r="E22" s="19">
        <f t="shared" si="10"/>
        <v>-24</v>
      </c>
      <c r="F22" s="20">
        <f t="shared" si="11"/>
        <v>-213.84</v>
      </c>
    </row>
    <row r="23" spans="1:6" ht="15" customHeight="1" x14ac:dyDescent="0.3">
      <c r="A23" s="26" t="s">
        <v>26</v>
      </c>
      <c r="B23" s="4">
        <v>81.94</v>
      </c>
      <c r="C23" s="5">
        <v>43553</v>
      </c>
      <c r="D23" s="5">
        <v>43529</v>
      </c>
      <c r="E23" s="21">
        <f t="shared" ref="E23:E32" si="12">IF(AND(C23&lt;&gt;"",D23&lt;&gt;""),D23-C23,"")</f>
        <v>-24</v>
      </c>
      <c r="F23" s="22">
        <f t="shared" ref="F23:F32" si="13">IF(AND(E23&lt;&gt;"",B23&lt;&gt;""),E23*B23,"")</f>
        <v>-1966.56</v>
      </c>
    </row>
    <row r="24" spans="1:6" ht="15" customHeight="1" x14ac:dyDescent="0.3">
      <c r="A24" s="26" t="s">
        <v>27</v>
      </c>
      <c r="B24" s="2">
        <v>225</v>
      </c>
      <c r="C24" s="3">
        <v>43549</v>
      </c>
      <c r="D24" s="3">
        <v>43529</v>
      </c>
      <c r="E24" s="21">
        <f t="shared" si="12"/>
        <v>-20</v>
      </c>
      <c r="F24" s="22">
        <f t="shared" si="13"/>
        <v>-4500</v>
      </c>
    </row>
    <row r="25" spans="1:6" x14ac:dyDescent="0.3">
      <c r="A25" s="26" t="s">
        <v>30</v>
      </c>
      <c r="B25" s="2">
        <v>1145.46</v>
      </c>
      <c r="C25" s="3">
        <v>43553</v>
      </c>
      <c r="D25" s="3">
        <v>43529</v>
      </c>
      <c r="E25" s="21">
        <f t="shared" si="12"/>
        <v>-24</v>
      </c>
      <c r="F25" s="22">
        <f t="shared" si="13"/>
        <v>-27491.040000000001</v>
      </c>
    </row>
    <row r="26" spans="1:6" x14ac:dyDescent="0.3">
      <c r="A26" s="26" t="s">
        <v>31</v>
      </c>
      <c r="B26" s="4">
        <v>2702</v>
      </c>
      <c r="C26" s="5">
        <v>43558</v>
      </c>
      <c r="D26" s="3">
        <v>43538</v>
      </c>
      <c r="E26" s="21">
        <f t="shared" si="12"/>
        <v>-20</v>
      </c>
      <c r="F26" s="22">
        <f t="shared" si="13"/>
        <v>-54040</v>
      </c>
    </row>
    <row r="27" spans="1:6" x14ac:dyDescent="0.3">
      <c r="A27" s="26" t="s">
        <v>32</v>
      </c>
      <c r="B27" s="4">
        <v>208</v>
      </c>
      <c r="C27" s="5">
        <v>43557</v>
      </c>
      <c r="D27" s="3">
        <v>43538</v>
      </c>
      <c r="E27" s="21">
        <f t="shared" si="12"/>
        <v>-19</v>
      </c>
      <c r="F27" s="22">
        <f t="shared" si="13"/>
        <v>-3952</v>
      </c>
    </row>
    <row r="28" spans="1:6" x14ac:dyDescent="0.3">
      <c r="A28" s="26" t="s">
        <v>33</v>
      </c>
      <c r="B28" s="4">
        <v>1450</v>
      </c>
      <c r="C28" s="5">
        <v>43555</v>
      </c>
      <c r="D28" s="3">
        <v>43538</v>
      </c>
      <c r="E28" s="21">
        <f t="shared" si="12"/>
        <v>-17</v>
      </c>
      <c r="F28" s="22">
        <f t="shared" si="13"/>
        <v>-24650</v>
      </c>
    </row>
    <row r="29" spans="1:6" x14ac:dyDescent="0.3">
      <c r="A29" s="26" t="s">
        <v>34</v>
      </c>
      <c r="B29" s="4">
        <v>130</v>
      </c>
      <c r="C29" s="5">
        <v>43569</v>
      </c>
      <c r="D29" s="5">
        <v>43546</v>
      </c>
      <c r="E29" s="21">
        <f t="shared" si="12"/>
        <v>-23</v>
      </c>
      <c r="F29" s="22">
        <f t="shared" si="13"/>
        <v>-2990</v>
      </c>
    </row>
    <row r="30" spans="1:6" x14ac:dyDescent="0.3">
      <c r="A30" s="26" t="s">
        <v>35</v>
      </c>
      <c r="B30" s="4">
        <v>200</v>
      </c>
      <c r="C30" s="5">
        <v>43585</v>
      </c>
      <c r="D30" s="5">
        <v>43546</v>
      </c>
      <c r="E30" s="21">
        <f t="shared" si="12"/>
        <v>-39</v>
      </c>
      <c r="F30" s="22">
        <f t="shared" si="13"/>
        <v>-7800</v>
      </c>
    </row>
    <row r="31" spans="1:6" x14ac:dyDescent="0.3">
      <c r="A31" s="26" t="s">
        <v>36</v>
      </c>
      <c r="B31" s="4">
        <v>679.12</v>
      </c>
      <c r="C31" s="5">
        <v>43566</v>
      </c>
      <c r="D31" s="5">
        <v>43546</v>
      </c>
      <c r="E31" s="21">
        <f t="shared" si="12"/>
        <v>-20</v>
      </c>
      <c r="F31" s="22">
        <f t="shared" si="13"/>
        <v>-13582.4</v>
      </c>
    </row>
    <row r="32" spans="1:6" x14ac:dyDescent="0.3">
      <c r="A32" s="26"/>
      <c r="B32" s="4"/>
      <c r="C32" s="5"/>
      <c r="D32" s="5"/>
      <c r="E32" s="21" t="str">
        <f t="shared" si="12"/>
        <v/>
      </c>
      <c r="F32" s="22" t="str">
        <f t="shared" si="13"/>
        <v/>
      </c>
    </row>
    <row r="33" spans="1:6" x14ac:dyDescent="0.3">
      <c r="A33" s="26"/>
      <c r="B33" s="4"/>
      <c r="C33" s="5"/>
      <c r="D33" s="5"/>
      <c r="E33" s="21" t="str">
        <f t="shared" si="0"/>
        <v/>
      </c>
      <c r="F33" s="22" t="str">
        <f t="shared" si="1"/>
        <v/>
      </c>
    </row>
    <row r="34" spans="1:6" x14ac:dyDescent="0.3">
      <c r="A34" s="26"/>
      <c r="B34" s="4"/>
      <c r="C34" s="5"/>
      <c r="D34" s="5"/>
      <c r="E34" s="21" t="str">
        <f t="shared" si="0"/>
        <v/>
      </c>
      <c r="F34" s="22" t="str">
        <f t="shared" si="1"/>
        <v/>
      </c>
    </row>
    <row r="35" spans="1:6" x14ac:dyDescent="0.3">
      <c r="A35" s="26"/>
      <c r="B35" s="4"/>
      <c r="C35" s="5"/>
      <c r="D35" s="5"/>
      <c r="E35" s="21" t="str">
        <f t="shared" si="0"/>
        <v/>
      </c>
      <c r="F35" s="22" t="str">
        <f t="shared" si="1"/>
        <v/>
      </c>
    </row>
    <row r="36" spans="1:6" x14ac:dyDescent="0.3">
      <c r="A36" s="26"/>
      <c r="B36" s="4"/>
      <c r="C36" s="5"/>
      <c r="D36" s="5"/>
      <c r="E36" s="21" t="str">
        <f t="shared" si="0"/>
        <v/>
      </c>
      <c r="F36" s="22" t="str">
        <f t="shared" si="1"/>
        <v/>
      </c>
    </row>
    <row r="37" spans="1:6" x14ac:dyDescent="0.3">
      <c r="A37" s="18"/>
      <c r="B37" s="6"/>
      <c r="C37" s="7"/>
      <c r="D37" s="7"/>
      <c r="E37" s="23" t="str">
        <f t="shared" si="0"/>
        <v/>
      </c>
      <c r="F37" s="24" t="str">
        <f t="shared" si="1"/>
        <v/>
      </c>
    </row>
    <row r="38" spans="1:6" s="13" customFormat="1" ht="24" customHeight="1" x14ac:dyDescent="0.3">
      <c r="A38" s="8" t="s">
        <v>0</v>
      </c>
      <c r="B38" s="9">
        <f>SUM(B4:B37)</f>
        <v>24965.089999999997</v>
      </c>
      <c r="C38" s="10"/>
      <c r="D38" s="10"/>
      <c r="E38" s="11"/>
      <c r="F38" s="12">
        <f>SUM(F4:F37)</f>
        <v>-520983.27</v>
      </c>
    </row>
    <row r="41" spans="1:6" ht="36" customHeight="1" x14ac:dyDescent="0.3">
      <c r="A41" s="40" t="s">
        <v>7</v>
      </c>
      <c r="B41" s="41"/>
      <c r="C41" s="41"/>
      <c r="D41" s="25">
        <f>IF(AND(F38&lt;&gt;"",B38&lt;&gt;0),F38/B38,"")</f>
        <v>-20.868471533649593</v>
      </c>
    </row>
  </sheetData>
  <mergeCells count="6">
    <mergeCell ref="F2:F3"/>
    <mergeCell ref="E2:E3"/>
    <mergeCell ref="A41:C41"/>
    <mergeCell ref="A1:D1"/>
    <mergeCell ref="A2:A3"/>
    <mergeCell ref="C2:C3"/>
  </mergeCells>
  <printOptions horizontalCentered="1"/>
  <pageMargins left="0.39370078740157483" right="0.39370078740157483" top="1.1811023622047245" bottom="0.78740157480314965" header="0.31496062992125984" footer="0.31496062992125984"/>
  <pageSetup paperSize="9" scale="9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I TRIMESTRE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Lucia Pregliasco</cp:lastModifiedBy>
  <cp:lastPrinted>2019-04-29T11:16:09Z</cp:lastPrinted>
  <dcterms:created xsi:type="dcterms:W3CDTF">2015-03-02T16:51:10Z</dcterms:created>
  <dcterms:modified xsi:type="dcterms:W3CDTF">2019-04-29T11:16:16Z</dcterms:modified>
</cp:coreProperties>
</file>