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5600" windowHeight="9972"/>
  </bookViews>
  <sheets>
    <sheet name="II TRIMESTRE" sheetId="1" r:id="rId1"/>
  </sheets>
  <calcPr calcId="145621"/>
</workbook>
</file>

<file path=xl/calcChain.xml><?xml version="1.0" encoding="utf-8"?>
<calcChain xmlns="http://schemas.openxmlformats.org/spreadsheetml/2006/main">
  <c r="E69" i="1" l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5" i="1"/>
  <c r="F45" i="1" s="1"/>
  <c r="E46" i="1"/>
  <c r="F46" i="1" s="1"/>
  <c r="E44" i="1"/>
  <c r="F44" i="1" s="1"/>
  <c r="E43" i="1"/>
  <c r="F43" i="1" s="1"/>
  <c r="E42" i="1"/>
  <c r="F42" i="1" s="1"/>
  <c r="E41" i="1"/>
  <c r="F41" i="1" s="1"/>
  <c r="E40" i="1"/>
  <c r="F40" i="1" s="1"/>
  <c r="E39" i="1" l="1"/>
  <c r="F39" i="1" s="1"/>
  <c r="E37" i="1"/>
  <c r="F37" i="1" s="1"/>
  <c r="E36" i="1"/>
  <c r="F36" i="1"/>
  <c r="E35" i="1"/>
  <c r="F35" i="1" s="1"/>
  <c r="E19" i="1" l="1"/>
  <c r="F19" i="1" s="1"/>
  <c r="E18" i="1"/>
  <c r="F18" i="1" s="1"/>
  <c r="E24" i="1" l="1"/>
  <c r="F24" i="1" s="1"/>
  <c r="E10" i="1"/>
  <c r="F10" i="1" s="1"/>
  <c r="E15" i="1"/>
  <c r="F15" i="1" s="1"/>
  <c r="E9" i="1"/>
  <c r="F9" i="1" s="1"/>
  <c r="E17" i="1"/>
  <c r="F17" i="1" s="1"/>
  <c r="E22" i="1"/>
  <c r="F22" i="1" s="1"/>
  <c r="E16" i="1"/>
  <c r="F16" i="1" s="1"/>
  <c r="E14" i="1"/>
  <c r="F14" i="1" s="1"/>
  <c r="E6" i="1"/>
  <c r="F6" i="1" s="1"/>
  <c r="E30" i="1" l="1"/>
  <c r="F30" i="1" s="1"/>
  <c r="E28" i="1"/>
  <c r="F28" i="1" s="1"/>
  <c r="E27" i="1"/>
  <c r="F27" i="1" s="1"/>
  <c r="E7" i="1"/>
  <c r="F7" i="1" s="1"/>
  <c r="E5" i="1"/>
  <c r="F5" i="1" s="1"/>
  <c r="E31" i="1"/>
  <c r="F31" i="1" s="1"/>
  <c r="E20" i="1"/>
  <c r="F20" i="1" s="1"/>
  <c r="E12" i="1"/>
  <c r="F12" i="1" s="1"/>
  <c r="E21" i="1"/>
  <c r="F21" i="1" s="1"/>
  <c r="E13" i="1"/>
  <c r="F13" i="1" s="1"/>
  <c r="E11" i="1"/>
  <c r="F11" i="1" s="1"/>
  <c r="E8" i="1"/>
  <c r="F8" i="1" s="1"/>
  <c r="E33" i="1" l="1"/>
  <c r="F33" i="1" s="1"/>
  <c r="B73" i="1" l="1"/>
  <c r="E72" i="1"/>
  <c r="F72" i="1" s="1"/>
  <c r="E61" i="1"/>
  <c r="F61" i="1" s="1"/>
  <c r="E38" i="1"/>
  <c r="F38" i="1" s="1"/>
  <c r="E34" i="1"/>
  <c r="F34" i="1" s="1"/>
  <c r="E32" i="1"/>
  <c r="F32" i="1" s="1"/>
  <c r="E26" i="1"/>
  <c r="F26" i="1" s="1"/>
  <c r="E29" i="1"/>
  <c r="F29" i="1" s="1"/>
  <c r="E4" i="1"/>
  <c r="F4" i="1" s="1"/>
  <c r="E25" i="1"/>
  <c r="F25" i="1" s="1"/>
  <c r="E23" i="1"/>
  <c r="F23" i="1" s="1"/>
  <c r="F73" i="1" l="1"/>
  <c r="D76" i="1" s="1"/>
</calcChain>
</file>

<file path=xl/sharedStrings.xml><?xml version="1.0" encoding="utf-8"?>
<sst xmlns="http://schemas.openxmlformats.org/spreadsheetml/2006/main" count="77" uniqueCount="74">
  <si>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</si>
  <si>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</si>
  <si>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</si>
  <si>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</si>
  <si>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</si>
  <si>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</si>
  <si>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</si>
  <si>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</si>
  <si>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</si>
  <si>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</si>
  <si>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</si>
  <si>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FATTPA 1_19</t>
  </si>
  <si>
    <t>8719092521</t>
  </si>
  <si>
    <t>359/F</t>
  </si>
  <si>
    <t>138 A</t>
  </si>
  <si>
    <t>13/19/PA</t>
  </si>
  <si>
    <t>355/ES</t>
  </si>
  <si>
    <t>FATTPA 4_19</t>
  </si>
  <si>
    <t>3/2019</t>
  </si>
  <si>
    <t>17</t>
  </si>
  <si>
    <t>PA/0000044/19</t>
  </si>
  <si>
    <t>2019/000025/NOLS</t>
  </si>
  <si>
    <t>06E-2019</t>
  </si>
  <si>
    <t>188/A</t>
  </si>
  <si>
    <t>8719120997</t>
  </si>
  <si>
    <t>23/PA</t>
  </si>
  <si>
    <t>FATTPA 5_19</t>
  </si>
  <si>
    <t>541/F</t>
  </si>
  <si>
    <t>FEL19-00113</t>
  </si>
  <si>
    <t>XML/109/2019</t>
  </si>
  <si>
    <t>219</t>
  </si>
  <si>
    <t>11/PA</t>
  </si>
  <si>
    <t>18</t>
  </si>
  <si>
    <t>FATTPA 9_19</t>
  </si>
  <si>
    <t>251</t>
  </si>
  <si>
    <t>1/PA</t>
  </si>
  <si>
    <t>3 PA</t>
  </si>
  <si>
    <t>E/2019/21</t>
  </si>
  <si>
    <t>FATTPA 62_19</t>
  </si>
  <si>
    <t>7 PA</t>
  </si>
  <si>
    <t>40 PA</t>
  </si>
  <si>
    <t>256</t>
  </si>
  <si>
    <t>300 /A</t>
  </si>
  <si>
    <t>22E-2019</t>
  </si>
  <si>
    <t>FATTPA 86_19</t>
  </si>
  <si>
    <t>20E-2019</t>
  </si>
  <si>
    <t>19E-2019</t>
  </si>
  <si>
    <t>18E-2019</t>
  </si>
  <si>
    <t>FATTPA 91_19</t>
  </si>
  <si>
    <t>718/F</t>
  </si>
  <si>
    <t>101</t>
  </si>
  <si>
    <t>42506</t>
  </si>
  <si>
    <t>FATTPA 11_19</t>
  </si>
  <si>
    <t>FATTPA 94_19</t>
  </si>
  <si>
    <t>19014</t>
  </si>
  <si>
    <t>36PA</t>
  </si>
  <si>
    <t>34PA</t>
  </si>
  <si>
    <t>32PA</t>
  </si>
  <si>
    <t>33PA</t>
  </si>
  <si>
    <t>35PA</t>
  </si>
  <si>
    <t>295 A</t>
  </si>
  <si>
    <t>0000004</t>
  </si>
  <si>
    <t>20194E17249</t>
  </si>
  <si>
    <t>37/PA</t>
  </si>
  <si>
    <t>3</t>
  </si>
  <si>
    <t>4</t>
  </si>
  <si>
    <t>5</t>
  </si>
  <si>
    <t>6</t>
  </si>
  <si>
    <t>7</t>
  </si>
  <si>
    <t>8</t>
  </si>
  <si>
    <t>67</t>
  </si>
  <si>
    <t>0000149/PA</t>
  </si>
  <si>
    <t>31/PA</t>
  </si>
  <si>
    <t>000002-2019-PA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</si>
</sst>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Font="1" applyFill="1" applyAlignment="1">
      <alignment vertical="center"/>
    </xf>
    <xf numFmtId="43" fontId="0" fillId="0" borderId="11" xfId="1" applyFont="1" applyFill="1" applyBorder="1" applyAlignment="1">
      <alignment vertical="center"/>
    </xf>
    <xf numFmtId="14" fontId="0" fillId="0" borderId="11" xfId="0" applyNumberFormat="1" applyFont="1" applyFill="1" applyBorder="1" applyAlignment="1">
      <alignment horizontal="center" vertical="center"/>
    </xf>
    <xf numFmtId="43" fontId="0" fillId="0" borderId="5" xfId="1" applyFont="1" applyFill="1" applyBorder="1" applyAlignment="1">
      <alignment vertical="center"/>
    </xf>
    <xf numFmtId="14" fontId="0" fillId="0" borderId="5" xfId="0" applyNumberFormat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vertical="center"/>
    </xf>
    <xf numFmtId="14" fontId="0" fillId="0" borderId="17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43" fontId="2" fillId="2" borderId="14" xfId="1" applyFont="1" applyFill="1" applyBorder="1" applyAlignment="1">
      <alignment vertical="center"/>
    </xf>
    <xf numFmtId="14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164" fontId="2" fillId="2" borderId="15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vertical="top" wrapText="1"/>
    </xf>
    <xf numFmtId="49" fontId="0" fillId="0" borderId="16" xfId="0" applyNumberFormat="1" applyFont="1" applyFill="1" applyBorder="1" applyAlignment="1">
      <alignment vertical="center"/>
    </xf>
    <xf numFmtId="0" fontId="0" fillId="3" borderId="11" xfId="0" applyFont="1" applyFill="1" applyBorder="1" applyAlignment="1">
      <alignment horizontal="center" vertical="center"/>
    </xf>
    <xf numFmtId="164" fontId="0" fillId="3" borderId="12" xfId="0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64" fontId="0" fillId="3" borderId="6" xfId="0" applyNumberFormat="1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164" fontId="0" fillId="3" borderId="18" xfId="0" applyNumberFormat="1" applyFont="1" applyFill="1" applyBorder="1" applyAlignment="1">
      <alignment horizontal="center" vertical="center"/>
    </xf>
    <xf numFmtId="4" fontId="6" fillId="3" borderId="26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right" vertical="center"/>
    </xf>
    <xf numFmtId="49" fontId="7" fillId="0" borderId="4" xfId="0" applyNumberFormat="1" applyFont="1" applyFill="1" applyBorder="1" applyAlignment="1">
      <alignment horizontal="right" vertical="center"/>
    </xf>
    <xf numFmtId="0" fontId="0" fillId="0" borderId="27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vertical="center"/>
    </xf>
    <xf numFmtId="14" fontId="7" fillId="0" borderId="5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right" vertical="center"/>
    </xf>
    <xf numFmtId="43" fontId="7" fillId="0" borderId="11" xfId="1" applyFont="1" applyFill="1" applyBorder="1" applyAlignment="1">
      <alignment vertical="center"/>
    </xf>
    <xf numFmtId="14" fontId="7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right" vertical="center"/>
    </xf>
    <xf numFmtId="0" fontId="6" fillId="0" borderId="2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0" fillId="0" borderId="16" xfId="0" applyNumberFormat="1" applyFont="1" applyFill="1" applyBorder="1" applyAlignment="1">
      <alignment horizontal="right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topLeftCell="A30" zoomScaleNormal="100" workbookViewId="0">
      <selection activeCell="D70" sqref="D70"/>
    </sheetView>
  </sheetViews>
  <sheetFormatPr defaultColWidth="9.109375" defaultRowHeight="14.4" x14ac:dyDescent="0.3"/>
  <cols>
    <col min="1" max="1" width="17.6640625" style="1" customWidth="1"/>
    <col min="2" max="4" width="15.6640625" style="1" customWidth="1"/>
    <col min="5" max="5" width="11.5546875" style="1" customWidth="1"/>
    <col min="6" max="6" width="12.77734375" style="1" customWidth="1"/>
    <col min="7" max="7" width="9.109375" style="1"/>
    <col min="8" max="8" width="12.44140625" style="1" customWidth="1"/>
    <col min="9" max="16384" width="9.109375" style="1"/>
  </cols>
  <sheetData>
    <row r="1" spans="1:8" ht="24" customHeight="1" x14ac:dyDescent="0.25">
      <c r="A1" s="42" t="s">
        <v>1</v>
      </c>
      <c r="B1" s="43"/>
      <c r="C1" s="43"/>
      <c r="D1" s="44"/>
      <c r="E1" s="14"/>
      <c r="F1" s="15"/>
    </row>
    <row r="2" spans="1:8" ht="21.75" customHeight="1" x14ac:dyDescent="0.3">
      <c r="A2" s="45" t="s">
        <v>2</v>
      </c>
      <c r="B2" s="16" t="s">
        <v>5</v>
      </c>
      <c r="C2" s="47" t="s">
        <v>8</v>
      </c>
      <c r="D2" s="16" t="s">
        <v>9</v>
      </c>
      <c r="E2" s="38" t="s">
        <v>3</v>
      </c>
      <c r="F2" s="36" t="s">
        <v>10</v>
      </c>
    </row>
    <row r="3" spans="1:8" ht="21.75" customHeight="1" x14ac:dyDescent="0.3">
      <c r="A3" s="46"/>
      <c r="B3" s="17" t="s">
        <v>4</v>
      </c>
      <c r="C3" s="48"/>
      <c r="D3" s="17" t="s">
        <v>6</v>
      </c>
      <c r="E3" s="39"/>
      <c r="F3" s="37"/>
    </row>
    <row r="4" spans="1:8" x14ac:dyDescent="0.3">
      <c r="A4" s="27" t="s">
        <v>12</v>
      </c>
      <c r="B4" s="4">
        <v>19.329999999999998</v>
      </c>
      <c r="C4" s="5">
        <v>43582</v>
      </c>
      <c r="D4" s="5">
        <v>43564</v>
      </c>
      <c r="E4" s="21">
        <f t="shared" ref="E4:E72" si="0">IF(AND(C4&lt;&gt;"",D4&lt;&gt;""),D4-C4,"")</f>
        <v>-18</v>
      </c>
      <c r="F4" s="22">
        <f t="shared" ref="F4:F72" si="1">IF(AND(E4&lt;&gt;"",B4&lt;&gt;""),E4*B4,"")</f>
        <v>-347.93999999999994</v>
      </c>
    </row>
    <row r="5" spans="1:8" x14ac:dyDescent="0.3">
      <c r="A5" s="27" t="s">
        <v>13</v>
      </c>
      <c r="B5" s="4">
        <v>1461.6</v>
      </c>
      <c r="C5" s="5">
        <v>43586</v>
      </c>
      <c r="D5" s="5">
        <v>43564</v>
      </c>
      <c r="E5" s="21">
        <f t="shared" ref="E5" si="2">IF(AND(C5&lt;&gt;"",D5&lt;&gt;""),D5-C5,"")</f>
        <v>-22</v>
      </c>
      <c r="F5" s="22">
        <f t="shared" ref="F5" si="3">IF(AND(E5&lt;&gt;"",B5&lt;&gt;""),E5*B5,"")</f>
        <v>-32155.199999999997</v>
      </c>
    </row>
    <row r="6" spans="1:8" x14ac:dyDescent="0.3">
      <c r="A6" s="27" t="s">
        <v>14</v>
      </c>
      <c r="B6" s="4">
        <v>172.12</v>
      </c>
      <c r="C6" s="5">
        <v>43615</v>
      </c>
      <c r="D6" s="5">
        <v>43564</v>
      </c>
      <c r="E6" s="21">
        <f t="shared" ref="E6" si="4">IF(AND(C6&lt;&gt;"",D6&lt;&gt;""),D6-C6,"")</f>
        <v>-51</v>
      </c>
      <c r="F6" s="22">
        <f t="shared" ref="F6" si="5">IF(AND(E6&lt;&gt;"",B6&lt;&gt;""),E6*B6,"")</f>
        <v>-8778.1200000000008</v>
      </c>
    </row>
    <row r="7" spans="1:8" x14ac:dyDescent="0.3">
      <c r="A7" s="27" t="s">
        <v>15</v>
      </c>
      <c r="B7" s="4">
        <v>152</v>
      </c>
      <c r="C7" s="5">
        <v>43580</v>
      </c>
      <c r="D7" s="5">
        <v>43564</v>
      </c>
      <c r="E7" s="21">
        <f t="shared" ref="E7" si="6">IF(AND(C7&lt;&gt;"",D7&lt;&gt;""),D7-C7,"")</f>
        <v>-16</v>
      </c>
      <c r="F7" s="22">
        <f t="shared" ref="F7" si="7">IF(AND(E7&lt;&gt;"",B7&lt;&gt;""),E7*B7,"")</f>
        <v>-2432</v>
      </c>
    </row>
    <row r="8" spans="1:8" x14ac:dyDescent="0.3">
      <c r="A8" s="27" t="s">
        <v>16</v>
      </c>
      <c r="B8" s="4">
        <v>182</v>
      </c>
      <c r="C8" s="5">
        <v>43589</v>
      </c>
      <c r="D8" s="5">
        <v>43564</v>
      </c>
      <c r="E8" s="21">
        <f t="shared" si="0"/>
        <v>-25</v>
      </c>
      <c r="F8" s="22">
        <f t="shared" si="1"/>
        <v>-4550</v>
      </c>
      <c r="G8" s="28"/>
      <c r="H8" s="29"/>
    </row>
    <row r="9" spans="1:8" x14ac:dyDescent="0.3">
      <c r="A9" s="27" t="s">
        <v>17</v>
      </c>
      <c r="B9" s="4">
        <v>3115</v>
      </c>
      <c r="C9" s="5">
        <v>43589</v>
      </c>
      <c r="D9" s="5">
        <v>43564</v>
      </c>
      <c r="E9" s="21">
        <f t="shared" si="0"/>
        <v>-25</v>
      </c>
      <c r="F9" s="22">
        <f t="shared" si="1"/>
        <v>-77875</v>
      </c>
      <c r="G9" s="35"/>
      <c r="H9" s="29"/>
    </row>
    <row r="10" spans="1:8" x14ac:dyDescent="0.3">
      <c r="A10" s="27" t="s">
        <v>11</v>
      </c>
      <c r="B10" s="4">
        <v>344.25</v>
      </c>
      <c r="C10" s="5">
        <v>43560</v>
      </c>
      <c r="D10" s="5">
        <v>43564</v>
      </c>
      <c r="E10" s="21">
        <f t="shared" si="0"/>
        <v>4</v>
      </c>
      <c r="F10" s="22">
        <f t="shared" si="1"/>
        <v>1377</v>
      </c>
      <c r="G10" s="35"/>
      <c r="H10" s="29"/>
    </row>
    <row r="11" spans="1:8" x14ac:dyDescent="0.3">
      <c r="A11" s="27" t="s">
        <v>18</v>
      </c>
      <c r="B11" s="4">
        <v>335.46</v>
      </c>
      <c r="C11" s="5">
        <v>43579</v>
      </c>
      <c r="D11" s="5">
        <v>43564</v>
      </c>
      <c r="E11" s="21">
        <f t="shared" si="0"/>
        <v>-15</v>
      </c>
      <c r="F11" s="22">
        <f t="shared" si="1"/>
        <v>-5031.8999999999996</v>
      </c>
    </row>
    <row r="12" spans="1:8" x14ac:dyDescent="0.3">
      <c r="A12" s="27" t="s">
        <v>19</v>
      </c>
      <c r="B12" s="4">
        <v>1450</v>
      </c>
      <c r="C12" s="5">
        <v>43590</v>
      </c>
      <c r="D12" s="5">
        <v>43564</v>
      </c>
      <c r="E12" s="21">
        <f t="shared" ref="E12" si="8">IF(AND(C12&lt;&gt;"",D12&lt;&gt;""),D12-C12,"")</f>
        <v>-26</v>
      </c>
      <c r="F12" s="22">
        <f t="shared" ref="F12" si="9">IF(AND(E12&lt;&gt;"",B12&lt;&gt;""),E12*B12,"")</f>
        <v>-37700</v>
      </c>
    </row>
    <row r="13" spans="1:8" x14ac:dyDescent="0.3">
      <c r="A13" s="27" t="s">
        <v>20</v>
      </c>
      <c r="B13" s="4">
        <v>1135.32</v>
      </c>
      <c r="C13" s="5">
        <v>43589</v>
      </c>
      <c r="D13" s="5">
        <v>43573</v>
      </c>
      <c r="E13" s="21">
        <f t="shared" ref="E13:E22" si="10">IF(AND(C13&lt;&gt;"",D13&lt;&gt;""),D13-C13,"")</f>
        <v>-16</v>
      </c>
      <c r="F13" s="22">
        <f t="shared" ref="F13:F22" si="11">IF(AND(E13&lt;&gt;"",B13&lt;&gt;""),E13*B13,"")</f>
        <v>-18165.12</v>
      </c>
    </row>
    <row r="14" spans="1:8" x14ac:dyDescent="0.3">
      <c r="A14" s="27" t="s">
        <v>21</v>
      </c>
      <c r="B14" s="4">
        <v>250</v>
      </c>
      <c r="C14" s="5">
        <v>43616</v>
      </c>
      <c r="D14" s="5">
        <v>43573</v>
      </c>
      <c r="E14" s="21">
        <f t="shared" si="10"/>
        <v>-43</v>
      </c>
      <c r="F14" s="22">
        <f t="shared" si="11"/>
        <v>-10750</v>
      </c>
    </row>
    <row r="15" spans="1:8" x14ac:dyDescent="0.3">
      <c r="A15" s="27" t="s">
        <v>22</v>
      </c>
      <c r="B15" s="4">
        <v>440</v>
      </c>
      <c r="C15" s="5">
        <v>43594</v>
      </c>
      <c r="D15" s="5">
        <v>43573</v>
      </c>
      <c r="E15" s="21">
        <f t="shared" si="10"/>
        <v>-21</v>
      </c>
      <c r="F15" s="22">
        <f t="shared" si="11"/>
        <v>-9240</v>
      </c>
    </row>
    <row r="16" spans="1:8" x14ac:dyDescent="0.3">
      <c r="A16" s="27" t="s">
        <v>23</v>
      </c>
      <c r="B16" s="4">
        <v>3500</v>
      </c>
      <c r="C16" s="5">
        <v>43593</v>
      </c>
      <c r="D16" s="5">
        <v>43573</v>
      </c>
      <c r="E16" s="21">
        <f t="shared" si="10"/>
        <v>-20</v>
      </c>
      <c r="F16" s="22">
        <f t="shared" si="11"/>
        <v>-70000</v>
      </c>
    </row>
    <row r="17" spans="1:6" x14ac:dyDescent="0.3">
      <c r="A17" s="26" t="s">
        <v>24</v>
      </c>
      <c r="B17" s="4">
        <v>2.42</v>
      </c>
      <c r="C17" s="5">
        <v>43604</v>
      </c>
      <c r="D17" s="5">
        <v>43584</v>
      </c>
      <c r="E17" s="21">
        <f t="shared" si="10"/>
        <v>-20</v>
      </c>
      <c r="F17" s="22">
        <f t="shared" si="11"/>
        <v>-48.4</v>
      </c>
    </row>
    <row r="18" spans="1:6" x14ac:dyDescent="0.3">
      <c r="A18" s="26" t="s">
        <v>25</v>
      </c>
      <c r="B18" s="4">
        <v>245</v>
      </c>
      <c r="C18" s="5">
        <v>43588</v>
      </c>
      <c r="D18" s="5">
        <v>43584</v>
      </c>
      <c r="E18" s="21">
        <f t="shared" si="10"/>
        <v>-4</v>
      </c>
      <c r="F18" s="22">
        <f t="shared" si="11"/>
        <v>-980</v>
      </c>
    </row>
    <row r="19" spans="1:6" x14ac:dyDescent="0.3">
      <c r="A19" s="26" t="s">
        <v>17</v>
      </c>
      <c r="B19" s="4">
        <v>1850</v>
      </c>
      <c r="C19" s="5">
        <v>43603</v>
      </c>
      <c r="D19" s="5">
        <v>43584</v>
      </c>
      <c r="E19" s="21">
        <f t="shared" si="10"/>
        <v>-19</v>
      </c>
      <c r="F19" s="22">
        <f t="shared" si="11"/>
        <v>-35150</v>
      </c>
    </row>
    <row r="20" spans="1:6" x14ac:dyDescent="0.3">
      <c r="A20" s="27" t="s">
        <v>26</v>
      </c>
      <c r="B20" s="4">
        <v>624</v>
      </c>
      <c r="C20" s="5">
        <v>43603</v>
      </c>
      <c r="D20" s="5">
        <v>43584</v>
      </c>
      <c r="E20" s="21">
        <f t="shared" si="10"/>
        <v>-19</v>
      </c>
      <c r="F20" s="22">
        <f t="shared" si="11"/>
        <v>-11856</v>
      </c>
    </row>
    <row r="21" spans="1:6" x14ac:dyDescent="0.3">
      <c r="A21" s="27" t="s">
        <v>26</v>
      </c>
      <c r="B21" s="30">
        <v>220</v>
      </c>
      <c r="C21" s="31">
        <v>43597</v>
      </c>
      <c r="D21" s="5">
        <v>43584</v>
      </c>
      <c r="E21" s="21">
        <f t="shared" si="10"/>
        <v>-13</v>
      </c>
      <c r="F21" s="22">
        <f t="shared" si="11"/>
        <v>-2860</v>
      </c>
    </row>
    <row r="22" spans="1:6" x14ac:dyDescent="0.3">
      <c r="A22" s="32" t="s">
        <v>27</v>
      </c>
      <c r="B22" s="33">
        <v>1461.6</v>
      </c>
      <c r="C22" s="34">
        <v>43616</v>
      </c>
      <c r="D22" s="3">
        <v>43599</v>
      </c>
      <c r="E22" s="19">
        <f t="shared" si="10"/>
        <v>-17</v>
      </c>
      <c r="F22" s="20">
        <f t="shared" si="11"/>
        <v>-24847.199999999997</v>
      </c>
    </row>
    <row r="23" spans="1:6" ht="15" customHeight="1" x14ac:dyDescent="0.3">
      <c r="A23" s="26" t="s">
        <v>28</v>
      </c>
      <c r="B23" s="4">
        <v>551</v>
      </c>
      <c r="C23" s="5">
        <v>43646</v>
      </c>
      <c r="D23" s="5">
        <v>43599</v>
      </c>
      <c r="E23" s="21">
        <f t="shared" ref="E23:E32" si="12">IF(AND(C23&lt;&gt;"",D23&lt;&gt;""),D23-C23,"")</f>
        <v>-47</v>
      </c>
      <c r="F23" s="22">
        <f t="shared" ref="F23:F32" si="13">IF(AND(E23&lt;&gt;"",B23&lt;&gt;""),E23*B23,"")</f>
        <v>-25897</v>
      </c>
    </row>
    <row r="24" spans="1:6" ht="15" customHeight="1" x14ac:dyDescent="0.3">
      <c r="A24" s="26" t="s">
        <v>29</v>
      </c>
      <c r="B24" s="2">
        <v>5393.64</v>
      </c>
      <c r="C24" s="3">
        <v>43625</v>
      </c>
      <c r="D24" s="3">
        <v>43599</v>
      </c>
      <c r="E24" s="21">
        <f t="shared" si="12"/>
        <v>-26</v>
      </c>
      <c r="F24" s="22">
        <f t="shared" si="13"/>
        <v>-140234.64000000001</v>
      </c>
    </row>
    <row r="25" spans="1:6" x14ac:dyDescent="0.3">
      <c r="A25" s="26" t="s">
        <v>30</v>
      </c>
      <c r="B25" s="2">
        <v>5044</v>
      </c>
      <c r="C25" s="3">
        <v>43611</v>
      </c>
      <c r="D25" s="3">
        <v>43599</v>
      </c>
      <c r="E25" s="21">
        <f t="shared" si="12"/>
        <v>-12</v>
      </c>
      <c r="F25" s="22">
        <f t="shared" si="13"/>
        <v>-60528</v>
      </c>
    </row>
    <row r="26" spans="1:6" x14ac:dyDescent="0.3">
      <c r="A26" s="26" t="s">
        <v>31</v>
      </c>
      <c r="B26" s="4">
        <v>524.95000000000005</v>
      </c>
      <c r="C26" s="5">
        <v>43623</v>
      </c>
      <c r="D26" s="3">
        <v>43599</v>
      </c>
      <c r="E26" s="21">
        <f t="shared" si="12"/>
        <v>-24</v>
      </c>
      <c r="F26" s="22">
        <f t="shared" si="13"/>
        <v>-12598.800000000001</v>
      </c>
    </row>
    <row r="27" spans="1:6" x14ac:dyDescent="0.3">
      <c r="A27" s="26" t="s">
        <v>32</v>
      </c>
      <c r="B27" s="4">
        <v>58.52</v>
      </c>
      <c r="C27" s="5">
        <v>43604</v>
      </c>
      <c r="D27" s="3">
        <v>43599</v>
      </c>
      <c r="E27" s="21">
        <f t="shared" si="12"/>
        <v>-5</v>
      </c>
      <c r="F27" s="22">
        <f t="shared" si="13"/>
        <v>-292.60000000000002</v>
      </c>
    </row>
    <row r="28" spans="1:6" x14ac:dyDescent="0.3">
      <c r="A28" s="26" t="s">
        <v>33</v>
      </c>
      <c r="B28" s="4">
        <v>1120</v>
      </c>
      <c r="C28" s="5">
        <v>43628</v>
      </c>
      <c r="D28" s="3">
        <v>43599</v>
      </c>
      <c r="E28" s="21">
        <f t="shared" si="12"/>
        <v>-29</v>
      </c>
      <c r="F28" s="22">
        <f t="shared" si="13"/>
        <v>-32480</v>
      </c>
    </row>
    <row r="29" spans="1:6" x14ac:dyDescent="0.3">
      <c r="A29" s="26" t="s">
        <v>34</v>
      </c>
      <c r="B29" s="4">
        <v>777.45</v>
      </c>
      <c r="C29" s="5">
        <v>43635</v>
      </c>
      <c r="D29" s="5">
        <v>43612</v>
      </c>
      <c r="E29" s="21">
        <f t="shared" si="12"/>
        <v>-23</v>
      </c>
      <c r="F29" s="22">
        <f t="shared" si="13"/>
        <v>-17881.350000000002</v>
      </c>
    </row>
    <row r="30" spans="1:6" x14ac:dyDescent="0.3">
      <c r="A30" s="26" t="s">
        <v>35</v>
      </c>
      <c r="B30" s="4">
        <v>452</v>
      </c>
      <c r="C30" s="5">
        <v>43614</v>
      </c>
      <c r="D30" s="5">
        <v>43612</v>
      </c>
      <c r="E30" s="21">
        <f t="shared" si="12"/>
        <v>-2</v>
      </c>
      <c r="F30" s="22">
        <f t="shared" si="13"/>
        <v>-904</v>
      </c>
    </row>
    <row r="31" spans="1:6" x14ac:dyDescent="0.3">
      <c r="A31" s="26" t="s">
        <v>36</v>
      </c>
      <c r="B31" s="4">
        <v>175</v>
      </c>
      <c r="C31" s="5">
        <v>43635</v>
      </c>
      <c r="D31" s="5">
        <v>43612</v>
      </c>
      <c r="E31" s="21">
        <f t="shared" si="12"/>
        <v>-23</v>
      </c>
      <c r="F31" s="22">
        <f t="shared" si="13"/>
        <v>-4025</v>
      </c>
    </row>
    <row r="32" spans="1:6" x14ac:dyDescent="0.3">
      <c r="A32" s="26" t="s">
        <v>37</v>
      </c>
      <c r="B32" s="4">
        <v>360</v>
      </c>
      <c r="C32" s="5">
        <v>43628</v>
      </c>
      <c r="D32" s="5">
        <v>43612</v>
      </c>
      <c r="E32" s="21">
        <f t="shared" si="12"/>
        <v>-16</v>
      </c>
      <c r="F32" s="22">
        <f t="shared" si="13"/>
        <v>-5760</v>
      </c>
    </row>
    <row r="33" spans="1:6" x14ac:dyDescent="0.3">
      <c r="A33" s="26" t="s">
        <v>38</v>
      </c>
      <c r="B33" s="4">
        <v>681.82</v>
      </c>
      <c r="C33" s="5">
        <v>43631</v>
      </c>
      <c r="D33" s="5">
        <v>43612</v>
      </c>
      <c r="E33" s="21">
        <f t="shared" si="0"/>
        <v>-19</v>
      </c>
      <c r="F33" s="22">
        <f t="shared" si="1"/>
        <v>-12954.580000000002</v>
      </c>
    </row>
    <row r="34" spans="1:6" x14ac:dyDescent="0.3">
      <c r="A34" s="26" t="s">
        <v>39</v>
      </c>
      <c r="B34" s="4">
        <v>85</v>
      </c>
      <c r="C34" s="5">
        <v>43632</v>
      </c>
      <c r="D34" s="5">
        <v>43612</v>
      </c>
      <c r="E34" s="21">
        <f t="shared" si="0"/>
        <v>-20</v>
      </c>
      <c r="F34" s="22">
        <f t="shared" si="1"/>
        <v>-1700</v>
      </c>
    </row>
    <row r="35" spans="1:6" x14ac:dyDescent="0.3">
      <c r="A35" s="26" t="s">
        <v>40</v>
      </c>
      <c r="B35" s="4">
        <v>225</v>
      </c>
      <c r="C35" s="5">
        <v>43627</v>
      </c>
      <c r="D35" s="5">
        <v>43612</v>
      </c>
      <c r="E35" s="21">
        <f t="shared" si="0"/>
        <v>-15</v>
      </c>
      <c r="F35" s="22">
        <f t="shared" si="1"/>
        <v>-3375</v>
      </c>
    </row>
    <row r="36" spans="1:6" x14ac:dyDescent="0.3">
      <c r="A36" s="26" t="s">
        <v>41</v>
      </c>
      <c r="B36" s="4">
        <v>842</v>
      </c>
      <c r="C36" s="5">
        <v>43646</v>
      </c>
      <c r="D36" s="5">
        <v>43612</v>
      </c>
      <c r="E36" s="21">
        <f t="shared" si="0"/>
        <v>-34</v>
      </c>
      <c r="F36" s="22">
        <f t="shared" si="1"/>
        <v>-28628</v>
      </c>
    </row>
    <row r="37" spans="1:6" x14ac:dyDescent="0.3">
      <c r="A37" s="26" t="s">
        <v>35</v>
      </c>
      <c r="B37" s="4">
        <v>70</v>
      </c>
      <c r="C37" s="5">
        <v>43635</v>
      </c>
      <c r="D37" s="5">
        <v>43612</v>
      </c>
      <c r="E37" s="21">
        <f t="shared" si="0"/>
        <v>-23</v>
      </c>
      <c r="F37" s="22">
        <f t="shared" si="1"/>
        <v>-1610</v>
      </c>
    </row>
    <row r="38" spans="1:6" x14ac:dyDescent="0.3">
      <c r="A38" s="26" t="s">
        <v>42</v>
      </c>
      <c r="B38" s="4">
        <v>2230</v>
      </c>
      <c r="C38" s="5">
        <v>43614</v>
      </c>
      <c r="D38" s="5">
        <v>43614</v>
      </c>
      <c r="E38" s="21">
        <f t="shared" si="0"/>
        <v>0</v>
      </c>
      <c r="F38" s="22">
        <f t="shared" si="1"/>
        <v>0</v>
      </c>
    </row>
    <row r="39" spans="1:6" x14ac:dyDescent="0.3">
      <c r="A39" s="26" t="s">
        <v>43</v>
      </c>
      <c r="B39" s="4">
        <v>660</v>
      </c>
      <c r="C39" s="5">
        <v>43644</v>
      </c>
      <c r="D39" s="5">
        <v>43616</v>
      </c>
      <c r="E39" s="21">
        <f t="shared" si="0"/>
        <v>-28</v>
      </c>
      <c r="F39" s="22">
        <f t="shared" si="1"/>
        <v>-18480</v>
      </c>
    </row>
    <row r="40" spans="1:6" x14ac:dyDescent="0.3">
      <c r="A40" s="26" t="s">
        <v>44</v>
      </c>
      <c r="B40" s="4">
        <v>327.27</v>
      </c>
      <c r="C40" s="5">
        <v>43644</v>
      </c>
      <c r="D40" s="5">
        <v>43619</v>
      </c>
      <c r="E40" s="21">
        <f t="shared" si="0"/>
        <v>-25</v>
      </c>
      <c r="F40" s="22">
        <f t="shared" si="1"/>
        <v>-8181.75</v>
      </c>
    </row>
    <row r="41" spans="1:6" x14ac:dyDescent="0.3">
      <c r="A41" s="26" t="s">
        <v>45</v>
      </c>
      <c r="B41" s="4">
        <v>280</v>
      </c>
      <c r="C41" s="5">
        <v>43644</v>
      </c>
      <c r="D41" s="5">
        <v>43619</v>
      </c>
      <c r="E41" s="21">
        <f t="shared" si="0"/>
        <v>-25</v>
      </c>
      <c r="F41" s="22">
        <f t="shared" si="1"/>
        <v>-7000</v>
      </c>
    </row>
    <row r="42" spans="1:6" x14ac:dyDescent="0.3">
      <c r="A42" s="26" t="s">
        <v>46</v>
      </c>
      <c r="B42" s="4">
        <v>320</v>
      </c>
      <c r="C42" s="5">
        <v>43644</v>
      </c>
      <c r="D42" s="5">
        <v>43619</v>
      </c>
      <c r="E42" s="21">
        <f t="shared" si="0"/>
        <v>-25</v>
      </c>
      <c r="F42" s="22">
        <f t="shared" si="1"/>
        <v>-8000</v>
      </c>
    </row>
    <row r="43" spans="1:6" x14ac:dyDescent="0.3">
      <c r="A43" s="26" t="s">
        <v>47</v>
      </c>
      <c r="B43" s="4">
        <v>2140</v>
      </c>
      <c r="C43" s="5">
        <v>43644</v>
      </c>
      <c r="D43" s="5">
        <v>43619</v>
      </c>
      <c r="E43" s="21">
        <f t="shared" si="0"/>
        <v>-25</v>
      </c>
      <c r="F43" s="22">
        <f t="shared" si="1"/>
        <v>-53500</v>
      </c>
    </row>
    <row r="44" spans="1:6" x14ac:dyDescent="0.3">
      <c r="A44" s="26" t="s">
        <v>48</v>
      </c>
      <c r="B44" s="4">
        <v>318.18</v>
      </c>
      <c r="C44" s="5">
        <v>43644</v>
      </c>
      <c r="D44" s="5">
        <v>43619</v>
      </c>
      <c r="E44" s="21">
        <f t="shared" si="0"/>
        <v>-25</v>
      </c>
      <c r="F44" s="22">
        <f t="shared" si="1"/>
        <v>-7954.5</v>
      </c>
    </row>
    <row r="45" spans="1:6" x14ac:dyDescent="0.3">
      <c r="A45" s="26" t="s">
        <v>50</v>
      </c>
      <c r="B45" s="4">
        <v>260</v>
      </c>
      <c r="C45" s="5">
        <v>43639</v>
      </c>
      <c r="D45" s="5">
        <v>43627</v>
      </c>
      <c r="E45" s="21">
        <f t="shared" si="0"/>
        <v>-12</v>
      </c>
      <c r="F45" s="22">
        <f t="shared" si="1"/>
        <v>-3120</v>
      </c>
    </row>
    <row r="46" spans="1:6" x14ac:dyDescent="0.3">
      <c r="A46" s="26" t="s">
        <v>49</v>
      </c>
      <c r="B46" s="4">
        <v>1461.6</v>
      </c>
      <c r="C46" s="5">
        <v>43646</v>
      </c>
      <c r="D46" s="5">
        <v>43627</v>
      </c>
      <c r="E46" s="21">
        <f t="shared" si="0"/>
        <v>-19</v>
      </c>
      <c r="F46" s="22">
        <f t="shared" si="1"/>
        <v>-27770.399999999998</v>
      </c>
    </row>
    <row r="47" spans="1:6" x14ac:dyDescent="0.3">
      <c r="A47" s="26" t="s">
        <v>51</v>
      </c>
      <c r="B47" s="4">
        <v>2245</v>
      </c>
      <c r="C47" s="5">
        <v>43646</v>
      </c>
      <c r="D47" s="5">
        <v>43627</v>
      </c>
      <c r="E47" s="21">
        <f t="shared" si="0"/>
        <v>-19</v>
      </c>
      <c r="F47" s="22">
        <f t="shared" si="1"/>
        <v>-42655</v>
      </c>
    </row>
    <row r="48" spans="1:6" x14ac:dyDescent="0.3">
      <c r="A48" s="26" t="s">
        <v>52</v>
      </c>
      <c r="B48" s="4">
        <v>3220</v>
      </c>
      <c r="C48" s="5">
        <v>43651</v>
      </c>
      <c r="D48" s="5">
        <v>43627</v>
      </c>
      <c r="E48" s="21">
        <f t="shared" si="0"/>
        <v>-24</v>
      </c>
      <c r="F48" s="22">
        <f t="shared" si="1"/>
        <v>-77280</v>
      </c>
    </row>
    <row r="49" spans="1:6" x14ac:dyDescent="0.3">
      <c r="A49" s="26" t="s">
        <v>53</v>
      </c>
      <c r="B49" s="4">
        <v>381.82</v>
      </c>
      <c r="C49" s="5">
        <v>43652</v>
      </c>
      <c r="D49" s="5">
        <v>43627</v>
      </c>
      <c r="E49" s="21">
        <f t="shared" si="0"/>
        <v>-25</v>
      </c>
      <c r="F49" s="22">
        <f t="shared" si="1"/>
        <v>-9545.5</v>
      </c>
    </row>
    <row r="50" spans="1:6" x14ac:dyDescent="0.3">
      <c r="A50" s="26" t="s">
        <v>55</v>
      </c>
      <c r="B50" s="4">
        <v>380</v>
      </c>
      <c r="C50" s="5">
        <v>43653</v>
      </c>
      <c r="D50" s="5">
        <v>43627</v>
      </c>
      <c r="E50" s="21">
        <f t="shared" si="0"/>
        <v>-26</v>
      </c>
      <c r="F50" s="22">
        <f t="shared" si="1"/>
        <v>-9880</v>
      </c>
    </row>
    <row r="51" spans="1:6" x14ac:dyDescent="0.3">
      <c r="A51" s="26" t="s">
        <v>56</v>
      </c>
      <c r="B51" s="4">
        <v>710</v>
      </c>
      <c r="C51" s="5">
        <v>43653</v>
      </c>
      <c r="D51" s="5">
        <v>43627</v>
      </c>
      <c r="E51" s="21">
        <f t="shared" si="0"/>
        <v>-26</v>
      </c>
      <c r="F51" s="22">
        <f t="shared" si="1"/>
        <v>-18460</v>
      </c>
    </row>
    <row r="52" spans="1:6" x14ac:dyDescent="0.3">
      <c r="A52" s="26" t="s">
        <v>57</v>
      </c>
      <c r="B52" s="4">
        <v>1090.9100000000001</v>
      </c>
      <c r="C52" s="5">
        <v>43653</v>
      </c>
      <c r="D52" s="5">
        <v>43627</v>
      </c>
      <c r="E52" s="21">
        <f t="shared" si="0"/>
        <v>-26</v>
      </c>
      <c r="F52" s="22">
        <f t="shared" si="1"/>
        <v>-28363.660000000003</v>
      </c>
    </row>
    <row r="53" spans="1:6" x14ac:dyDescent="0.3">
      <c r="A53" s="26" t="s">
        <v>58</v>
      </c>
      <c r="B53" s="4">
        <v>410</v>
      </c>
      <c r="C53" s="5">
        <v>43653</v>
      </c>
      <c r="D53" s="5">
        <v>43627</v>
      </c>
      <c r="E53" s="21">
        <f t="shared" si="0"/>
        <v>-26</v>
      </c>
      <c r="F53" s="22">
        <f t="shared" si="1"/>
        <v>-10660</v>
      </c>
    </row>
    <row r="54" spans="1:6" x14ac:dyDescent="0.3">
      <c r="A54" s="26" t="s">
        <v>59</v>
      </c>
      <c r="B54" s="4">
        <v>440</v>
      </c>
      <c r="C54" s="5">
        <v>43653</v>
      </c>
      <c r="D54" s="5">
        <v>43627</v>
      </c>
      <c r="E54" s="21">
        <f t="shared" si="0"/>
        <v>-26</v>
      </c>
      <c r="F54" s="22">
        <f t="shared" si="1"/>
        <v>-11440</v>
      </c>
    </row>
    <row r="55" spans="1:6" x14ac:dyDescent="0.3">
      <c r="A55" s="26" t="s">
        <v>54</v>
      </c>
      <c r="B55" s="4">
        <v>487.45</v>
      </c>
      <c r="C55" s="5">
        <v>43659</v>
      </c>
      <c r="D55" s="5">
        <v>43634</v>
      </c>
      <c r="E55" s="21">
        <f t="shared" si="0"/>
        <v>-25</v>
      </c>
      <c r="F55" s="22">
        <f t="shared" si="1"/>
        <v>-12186.25</v>
      </c>
    </row>
    <row r="56" spans="1:6" x14ac:dyDescent="0.3">
      <c r="A56" s="26" t="s">
        <v>60</v>
      </c>
      <c r="B56" s="4">
        <v>58.75</v>
      </c>
      <c r="C56" s="5">
        <v>43677</v>
      </c>
      <c r="D56" s="5">
        <v>43634</v>
      </c>
      <c r="E56" s="21">
        <f t="shared" si="0"/>
        <v>-43</v>
      </c>
      <c r="F56" s="22">
        <f t="shared" si="1"/>
        <v>-2526.25</v>
      </c>
    </row>
    <row r="57" spans="1:6" x14ac:dyDescent="0.3">
      <c r="A57" s="26" t="s">
        <v>61</v>
      </c>
      <c r="B57" s="4">
        <v>1676</v>
      </c>
      <c r="C57" s="5">
        <v>43656</v>
      </c>
      <c r="D57" s="5">
        <v>43634</v>
      </c>
      <c r="E57" s="21">
        <f t="shared" si="0"/>
        <v>-22</v>
      </c>
      <c r="F57" s="22">
        <f t="shared" si="1"/>
        <v>-36872</v>
      </c>
    </row>
    <row r="58" spans="1:6" x14ac:dyDescent="0.3">
      <c r="A58" s="26" t="s">
        <v>62</v>
      </c>
      <c r="B58" s="4">
        <v>223.38</v>
      </c>
      <c r="C58" s="5">
        <v>43679</v>
      </c>
      <c r="D58" s="5">
        <v>43641</v>
      </c>
      <c r="E58" s="21">
        <f t="shared" si="0"/>
        <v>-38</v>
      </c>
      <c r="F58" s="22">
        <f t="shared" si="1"/>
        <v>-8488.44</v>
      </c>
    </row>
    <row r="59" spans="1:6" x14ac:dyDescent="0.3">
      <c r="A59" s="26" t="s">
        <v>63</v>
      </c>
      <c r="B59" s="4">
        <v>1400</v>
      </c>
      <c r="C59" s="5">
        <v>43664</v>
      </c>
      <c r="D59" s="5">
        <v>43641</v>
      </c>
      <c r="E59" s="21">
        <f t="shared" si="0"/>
        <v>-23</v>
      </c>
      <c r="F59" s="22">
        <f t="shared" si="1"/>
        <v>-32200</v>
      </c>
    </row>
    <row r="60" spans="1:6" x14ac:dyDescent="0.3">
      <c r="A60" s="26" t="s">
        <v>64</v>
      </c>
      <c r="B60" s="4">
        <v>65.349999999999994</v>
      </c>
      <c r="C60" s="5">
        <v>43656</v>
      </c>
      <c r="D60" s="5">
        <v>43641</v>
      </c>
      <c r="E60" s="21">
        <f t="shared" si="0"/>
        <v>-15</v>
      </c>
      <c r="F60" s="22">
        <f t="shared" si="1"/>
        <v>-980.24999999999989</v>
      </c>
    </row>
    <row r="61" spans="1:6" x14ac:dyDescent="0.3">
      <c r="A61" s="26" t="s">
        <v>65</v>
      </c>
      <c r="B61" s="4">
        <v>86.75</v>
      </c>
      <c r="C61" s="5">
        <v>43665</v>
      </c>
      <c r="D61" s="5">
        <v>43641</v>
      </c>
      <c r="E61" s="21">
        <f t="shared" si="0"/>
        <v>-24</v>
      </c>
      <c r="F61" s="22">
        <f t="shared" si="1"/>
        <v>-2082</v>
      </c>
    </row>
    <row r="62" spans="1:6" x14ac:dyDescent="0.3">
      <c r="A62" s="49" t="s">
        <v>66</v>
      </c>
      <c r="B62" s="6">
        <v>82.15</v>
      </c>
      <c r="C62" s="7">
        <v>43665</v>
      </c>
      <c r="D62" s="7">
        <v>43641</v>
      </c>
      <c r="E62" s="23">
        <f t="shared" si="0"/>
        <v>-24</v>
      </c>
      <c r="F62" s="24">
        <f t="shared" si="1"/>
        <v>-1971.6000000000001</v>
      </c>
    </row>
    <row r="63" spans="1:6" x14ac:dyDescent="0.3">
      <c r="A63" s="49" t="s">
        <v>67</v>
      </c>
      <c r="B63" s="6">
        <v>90.05</v>
      </c>
      <c r="C63" s="7">
        <v>43665</v>
      </c>
      <c r="D63" s="7">
        <v>43641</v>
      </c>
      <c r="E63" s="23">
        <f t="shared" si="0"/>
        <v>-24</v>
      </c>
      <c r="F63" s="24">
        <f t="shared" si="1"/>
        <v>-2161.1999999999998</v>
      </c>
    </row>
    <row r="64" spans="1:6" x14ac:dyDescent="0.3">
      <c r="A64" s="49" t="s">
        <v>68</v>
      </c>
      <c r="B64" s="6">
        <v>73.8</v>
      </c>
      <c r="C64" s="7">
        <v>43656</v>
      </c>
      <c r="D64" s="7">
        <v>43641</v>
      </c>
      <c r="E64" s="23">
        <f t="shared" si="0"/>
        <v>-15</v>
      </c>
      <c r="F64" s="24">
        <f t="shared" si="1"/>
        <v>-1107</v>
      </c>
    </row>
    <row r="65" spans="1:6" x14ac:dyDescent="0.3">
      <c r="A65" s="49" t="s">
        <v>69</v>
      </c>
      <c r="B65" s="6">
        <v>41.5</v>
      </c>
      <c r="C65" s="7">
        <v>43665</v>
      </c>
      <c r="D65" s="7">
        <v>43641</v>
      </c>
      <c r="E65" s="23">
        <f t="shared" si="0"/>
        <v>-24</v>
      </c>
      <c r="F65" s="24">
        <f t="shared" si="1"/>
        <v>-996</v>
      </c>
    </row>
    <row r="66" spans="1:6" x14ac:dyDescent="0.3">
      <c r="A66" s="49" t="s">
        <v>70</v>
      </c>
      <c r="B66" s="6">
        <v>150</v>
      </c>
      <c r="C66" s="7">
        <v>43653</v>
      </c>
      <c r="D66" s="7">
        <v>43641</v>
      </c>
      <c r="E66" s="23">
        <f t="shared" si="0"/>
        <v>-12</v>
      </c>
      <c r="F66" s="24">
        <f t="shared" si="1"/>
        <v>-1800</v>
      </c>
    </row>
    <row r="67" spans="1:6" x14ac:dyDescent="0.3">
      <c r="A67" s="49" t="s">
        <v>71</v>
      </c>
      <c r="B67" s="6">
        <v>473.33</v>
      </c>
      <c r="C67" s="7">
        <v>43666</v>
      </c>
      <c r="D67" s="7">
        <v>43641</v>
      </c>
      <c r="E67" s="23">
        <f t="shared" si="0"/>
        <v>-25</v>
      </c>
      <c r="F67" s="24">
        <f t="shared" si="1"/>
        <v>-11833.25</v>
      </c>
    </row>
    <row r="68" spans="1:6" x14ac:dyDescent="0.3">
      <c r="A68" s="49" t="s">
        <v>72</v>
      </c>
      <c r="B68" s="6">
        <v>700</v>
      </c>
      <c r="C68" s="7">
        <v>43651</v>
      </c>
      <c r="D68" s="7">
        <v>43641</v>
      </c>
      <c r="E68" s="23">
        <f t="shared" si="0"/>
        <v>-10</v>
      </c>
      <c r="F68" s="24">
        <f t="shared" si="1"/>
        <v>-7000</v>
      </c>
    </row>
    <row r="69" spans="1:6" x14ac:dyDescent="0.3">
      <c r="A69" s="49" t="s">
        <v>73</v>
      </c>
      <c r="B69" s="6">
        <v>350</v>
      </c>
      <c r="C69" s="7">
        <v>43656</v>
      </c>
      <c r="D69" s="7">
        <v>43641</v>
      </c>
      <c r="E69" s="23">
        <f t="shared" si="0"/>
        <v>-15</v>
      </c>
      <c r="F69" s="24">
        <f t="shared" si="1"/>
        <v>-5250</v>
      </c>
    </row>
    <row r="70" spans="1:6" x14ac:dyDescent="0.3">
      <c r="A70" s="49"/>
      <c r="B70" s="6"/>
      <c r="C70" s="7"/>
      <c r="D70" s="7"/>
      <c r="E70" s="23"/>
      <c r="F70" s="24"/>
    </row>
    <row r="71" spans="1:6" x14ac:dyDescent="0.3">
      <c r="A71" s="49"/>
      <c r="B71" s="6"/>
      <c r="C71" s="7"/>
      <c r="D71" s="7"/>
      <c r="E71" s="23"/>
      <c r="F71" s="24"/>
    </row>
    <row r="72" spans="1:6" x14ac:dyDescent="0.3">
      <c r="A72" s="18"/>
      <c r="B72" s="6"/>
      <c r="C72" s="7"/>
      <c r="D72" s="7"/>
      <c r="E72" s="23" t="str">
        <f t="shared" si="0"/>
        <v/>
      </c>
      <c r="F72" s="24" t="str">
        <f t="shared" si="1"/>
        <v/>
      </c>
    </row>
    <row r="73" spans="1:6" s="13" customFormat="1" ht="24" customHeight="1" x14ac:dyDescent="0.3">
      <c r="A73" s="8" t="s">
        <v>0</v>
      </c>
      <c r="B73" s="9">
        <f>SUM(B4:B72)</f>
        <v>56153.77</v>
      </c>
      <c r="C73" s="10"/>
      <c r="D73" s="10"/>
      <c r="E73" s="11"/>
      <c r="F73" s="12">
        <f>SUM(F4:F72)</f>
        <v>-1170003.9000000001</v>
      </c>
    </row>
    <row r="76" spans="1:6" ht="36" customHeight="1" x14ac:dyDescent="0.3">
      <c r="A76" s="40" t="s">
        <v>7</v>
      </c>
      <c r="B76" s="41"/>
      <c r="C76" s="41"/>
      <c r="D76" s="25">
        <f>IF(AND(F73&lt;&gt;"",B73&lt;&gt;0),F73/B73,"")</f>
        <v>-20.835714147064394</v>
      </c>
    </row>
  </sheetData>
  <mergeCells count="6">
    <mergeCell ref="F2:F3"/>
    <mergeCell ref="E2:E3"/>
    <mergeCell ref="A76:C76"/>
    <mergeCell ref="A1:D1"/>
    <mergeCell ref="A2:A3"/>
    <mergeCell ref="C2:C3"/>
  </mergeCells>
  <printOptions horizontalCentered="1"/>
  <pageMargins left="0.39370078740157483" right="0.39370078740157483" top="1.1811023622047245" bottom="0.78740157480314965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Lucia Pregliasco</cp:lastModifiedBy>
  <cp:lastPrinted>2019-04-29T11:16:09Z</cp:lastPrinted>
  <dcterms:created xsi:type="dcterms:W3CDTF">2015-03-02T16:51:10Z</dcterms:created>
  <dcterms:modified xsi:type="dcterms:W3CDTF">2019-06-26T11:57:24Z</dcterms:modified>
</cp:coreProperties>
</file>